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E:\15.04.64\เดสทอป15.04.64\sar 2563\"/>
    </mc:Choice>
  </mc:AlternateContent>
  <bookViews>
    <workbookView showHorizontalScroll="0" showVerticalScroll="0" xWindow="0" yWindow="0" windowWidth="28800" windowHeight="12330" tabRatio="905" activeTab="1"/>
  </bookViews>
  <sheets>
    <sheet name="ตัวบ่งชี้ 1.2+1.3" sheetId="20" r:id="rId1"/>
    <sheet name="สรุประดับคณะ" sheetId="1" r:id="rId2"/>
    <sheet name="อาจารย์ตรี 63" sheetId="4" r:id="rId3"/>
    <sheet name="อาจารย์โท63" sheetId="12" r:id="rId4"/>
    <sheet name="อาจารย์เอก 63" sheetId="13" r:id="rId5"/>
    <sheet name="ผศ.ตรี63" sheetId="14" r:id="rId6"/>
    <sheet name="ผศ.โท63" sheetId="15" r:id="rId7"/>
    <sheet name="ผศ.เอก63" sheetId="16" r:id="rId8"/>
    <sheet name="รศ.เอก 63" sheetId="19" r:id="rId9"/>
    <sheet name="ศ.เอก63" sheetId="3" r:id="rId10"/>
    <sheet name="อาจารย์ประจำหลักสูตร" sheetId="2" r:id="rId11"/>
  </sheets>
  <externalReferences>
    <externalReference r:id="rId12"/>
  </externalReferences>
  <definedNames>
    <definedName name="_xlnm.Print_Area" localSheetId="6">ผศ.โท63!$A$1:$M$31</definedName>
    <definedName name="_xlnm.Print_Area" localSheetId="7">ผศ.เอก63!$A$1:$M$26</definedName>
    <definedName name="_xlnm.Print_Area" localSheetId="10">อาจารย์ประจำหลักสูตร!$A$1:$L$114</definedName>
    <definedName name="_xlnm.Print_Titles" localSheetId="5">ผศ.ตรี63!$1:$4</definedName>
    <definedName name="_xlnm.Print_Titles" localSheetId="6">ผศ.โท63!$1:$4</definedName>
    <definedName name="_xlnm.Print_Titles" localSheetId="7">ผศ.เอก63!$1:$4</definedName>
    <definedName name="_xlnm.Print_Titles" localSheetId="8">'รศ.เอก 63'!$1:$4</definedName>
    <definedName name="_xlnm.Print_Titles" localSheetId="3">อาจารย์โท63!$4:$6</definedName>
    <definedName name="_xlnm.Print_Titles" localSheetId="10">อาจารย์ประจำหลักสูตร!$1:$5</definedName>
    <definedName name="_xlnm.Print_Titles" localSheetId="4">'อาจารย์เอก 63'!$1:$4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3" l="1"/>
  <c r="I37" i="2" l="1"/>
  <c r="L13" i="2"/>
  <c r="I13" i="2"/>
  <c r="L72" i="2"/>
  <c r="I72" i="2"/>
  <c r="M7" i="3"/>
  <c r="M8" i="16"/>
  <c r="M9" i="16"/>
  <c r="M10" i="16"/>
  <c r="M11" i="16"/>
  <c r="M24" i="15"/>
  <c r="L6" i="1" s="1"/>
  <c r="M7" i="13"/>
  <c r="M10" i="13" s="1"/>
  <c r="P6" i="1" s="1"/>
  <c r="J24" i="15"/>
  <c r="J2" i="4"/>
  <c r="K22" i="1"/>
  <c r="K21" i="1"/>
  <c r="J26" i="12"/>
  <c r="L60" i="2"/>
  <c r="I60" i="2"/>
  <c r="I54" i="2"/>
  <c r="L54" i="2"/>
  <c r="L66" i="2"/>
  <c r="I66" i="2"/>
  <c r="L46" i="2"/>
  <c r="I46" i="2"/>
  <c r="L29" i="2"/>
  <c r="I29" i="2"/>
  <c r="L20" i="2"/>
  <c r="I20" i="2"/>
  <c r="B2" i="2"/>
  <c r="K21" i="16"/>
  <c r="M26" i="12"/>
  <c r="K6" i="1" s="1"/>
  <c r="K26" i="12"/>
  <c r="M8" i="3"/>
  <c r="S6" i="1" s="1"/>
  <c r="X6" i="1" s="1"/>
  <c r="K8" i="3"/>
  <c r="J8" i="3"/>
  <c r="J2" i="3"/>
  <c r="E2" i="3"/>
  <c r="E2" i="19"/>
  <c r="K8" i="4"/>
  <c r="J8" i="4"/>
  <c r="M8" i="4"/>
  <c r="F6" i="1"/>
  <c r="E2" i="4"/>
  <c r="K8" i="19"/>
  <c r="J8" i="19"/>
  <c r="M8" i="19"/>
  <c r="R6" i="1" s="1"/>
  <c r="W6" i="1" s="1"/>
  <c r="J2" i="19"/>
  <c r="J2" i="16"/>
  <c r="E2" i="16"/>
  <c r="J2" i="15"/>
  <c r="E2" i="15"/>
  <c r="K8" i="14"/>
  <c r="J8" i="14"/>
  <c r="M8" i="14"/>
  <c r="G6" i="1" s="1"/>
  <c r="J6" i="1" s="1"/>
  <c r="J2" i="14"/>
  <c r="E2" i="14"/>
  <c r="K10" i="13"/>
  <c r="J2" i="13"/>
  <c r="E2" i="13"/>
  <c r="J2" i="12"/>
  <c r="E2" i="12"/>
  <c r="D6" i="1" l="1"/>
  <c r="Q6" i="1"/>
  <c r="V6" i="1" s="1"/>
  <c r="U6" i="1"/>
  <c r="O6" i="1"/>
  <c r="T6" i="1" l="1"/>
  <c r="I5" i="20" s="1"/>
  <c r="I18" i="20"/>
  <c r="E6" i="1"/>
  <c r="C6" i="1" l="1"/>
  <c r="I6" i="20"/>
  <c r="I7" i="20" s="1"/>
  <c r="I9" i="20" s="1"/>
  <c r="I10" i="20" s="1"/>
  <c r="I19" i="20"/>
  <c r="I20" i="20" s="1"/>
  <c r="I22" i="20" s="1"/>
  <c r="I23" i="20" s="1"/>
</calcChain>
</file>

<file path=xl/sharedStrings.xml><?xml version="1.0" encoding="utf-8"?>
<sst xmlns="http://schemas.openxmlformats.org/spreadsheetml/2006/main" count="808" uniqueCount="267">
  <si>
    <t>ลำดับที่</t>
  </si>
  <si>
    <t>ชื่อ - นามสกุล</t>
  </si>
  <si>
    <t>ระยะเวลาการปฏิบัติงาน</t>
  </si>
  <si>
    <t>การนับ</t>
  </si>
  <si>
    <t>ลาศึกษาต่อเต็มเวลา</t>
  </si>
  <si>
    <t>(เดือน)</t>
  </si>
  <si>
    <t>0, 0.5, 1</t>
  </si>
  <si>
    <t>คณะ</t>
  </si>
  <si>
    <t>ปีการศึกษา</t>
  </si>
  <si>
    <t xml:space="preserve">วันที่เริ่มปฏิบัติงาน </t>
  </si>
  <si>
    <t xml:space="preserve">วันที่ลาออก/โอนย้าย   </t>
  </si>
  <si>
    <t xml:space="preserve">สถานะ </t>
  </si>
  <si>
    <t>(ใช่ = 1, ไม่ = -)</t>
  </si>
  <si>
    <t>(ว/ด/ป)</t>
  </si>
  <si>
    <t xml:space="preserve">ปฏิบัติงาน </t>
  </si>
  <si>
    <t>-</t>
  </si>
  <si>
    <t>รวมทั้งหมด</t>
  </si>
  <si>
    <t>แบบรายงานอาจารย์ประจำ มหาวิทยาลัยเทคโนโลยีราชมงคลธัญบุรี</t>
  </si>
  <si>
    <t>ภาควิชา/สาขาวิชา</t>
  </si>
  <si>
    <t>ตำแหน่งงาน</t>
  </si>
  <si>
    <t>ข้าราชการ</t>
  </si>
  <si>
    <t>คณะ/วิทยาลัย/ภาควิชา/สาขาวิชา</t>
  </si>
  <si>
    <t xml:space="preserve"> ปฏิบัติ งานจริง</t>
  </si>
  <si>
    <t>ลาศึกษาต่อ</t>
  </si>
  <si>
    <t>วุฒิปริญญาตรี</t>
  </si>
  <si>
    <t>วุฒิปริญญาโท</t>
  </si>
  <si>
    <t>วุฒิปริญญาเอก</t>
  </si>
  <si>
    <t>จำนวนรวม</t>
  </si>
  <si>
    <t>อ.</t>
  </si>
  <si>
    <t>ผศ.</t>
  </si>
  <si>
    <t>รศ.</t>
  </si>
  <si>
    <t>ศ.</t>
  </si>
  <si>
    <t>รวม</t>
  </si>
  <si>
    <t>ตารางแสดงจำนวนอาจารย์ จำแนกตามวุฒิและตำแหน่งทางวิชาการ</t>
  </si>
  <si>
    <t>ไปช่วยราชการ</t>
  </si>
  <si>
    <t xml:space="preserve"> -</t>
  </si>
  <si>
    <t>พนักงานมหาวิทยาลัย</t>
  </si>
  <si>
    <t>ไก่ฟ้า</t>
  </si>
  <si>
    <t>หลักสูตร</t>
  </si>
  <si>
    <t>คำสั่งให้ดำเนินตั้งแต่</t>
  </si>
  <si>
    <t>คำสั่งเปลี่ยนแปลง (ถ้ามี)</t>
  </si>
  <si>
    <t>แบบรายงานอาจารย์ประจำหลักสูตร  มหาวิทยาลัยเทคโนโลยีราชมงคลธัญบุรี</t>
  </si>
  <si>
    <t>วิทยาศาสตรมหาบัณฑิต (วท.ม.)</t>
  </si>
  <si>
    <t xml:space="preserve">ชื่อ - นามสกุล  </t>
  </si>
  <si>
    <t>ตำแหน่งทางวิชาการ</t>
  </si>
  <si>
    <t>วุฒิการศึกษาสูงสุด</t>
  </si>
  <si>
    <t>เทคโนโลยีสื่อสารมวลชน</t>
  </si>
  <si>
    <t>เทคโนโลยีบัณฑิต (ทล.บ.)</t>
  </si>
  <si>
    <t>เทคโนโลยีการถ่ายภาพและภาพยนตร์
(Photography and Cinematography Technology)</t>
  </si>
  <si>
    <t>เทคโนโลยีการโทรทัศน์และวิทยุกระจายเสียง
(Redio and Television Broadcasting Technology)</t>
  </si>
  <si>
    <t>เทคโนโลยีการโฆษณาและประชาสัมพันธ์
(Advertising and Public Relations Technology)</t>
  </si>
  <si>
    <t>เทคโนโลยีมัลติมีเดีย (Multimedia Technology)</t>
  </si>
  <si>
    <t>เทคโนโลยีสื่อสารมวลชน 
(Mass Communication Technology)</t>
  </si>
  <si>
    <t>ปรัชญาดุษฎีบัณฑิต (ปร.ด.)</t>
  </si>
  <si>
    <t xml:space="preserve">วิทยาการสีและการมองเห็นของมนุษย์ หลักสูตรนานาชาติ (Color Science and Human Vision) </t>
  </si>
  <si>
    <t>นางสาว</t>
  </si>
  <si>
    <t>คณะเทคโนโลยีสื่อสารมวลชน</t>
  </si>
  <si>
    <t>นาย</t>
  </si>
  <si>
    <t>อุกฤษ</t>
  </si>
  <si>
    <t>ณ สงขลา</t>
  </si>
  <si>
    <t>อนันต์</t>
  </si>
  <si>
    <t>ตันวิไลศิริ</t>
  </si>
  <si>
    <t>ยุวยง</t>
  </si>
  <si>
    <t>อนุมานราชธน</t>
  </si>
  <si>
    <t>สาขาวิชาเทคโนโลยีการถ่ายภาพและภาพยนตร์</t>
  </si>
  <si>
    <t>อรสุชา</t>
  </si>
  <si>
    <t>อุปกิจ</t>
  </si>
  <si>
    <t>จิรศักดิ์</t>
  </si>
  <si>
    <t>ปรีชาวีรกุล</t>
  </si>
  <si>
    <t>นาง</t>
  </si>
  <si>
    <t>นวพรรษ</t>
  </si>
  <si>
    <t>การะเกตุ</t>
  </si>
  <si>
    <t>สุรชัย</t>
  </si>
  <si>
    <t>ขันแก้ว</t>
  </si>
  <si>
    <t>อัครเดช</t>
  </si>
  <si>
    <t>ทองสว่าง</t>
  </si>
  <si>
    <t>วรรณชนก</t>
  </si>
  <si>
    <t>สุนทร</t>
  </si>
  <si>
    <t>ภาณินี</t>
  </si>
  <si>
    <t>บุญเลิศ</t>
  </si>
  <si>
    <t>ชาลิน</t>
  </si>
  <si>
    <t>นุกูล</t>
  </si>
  <si>
    <t>สุวัฒน์</t>
  </si>
  <si>
    <t>พื้นผา</t>
  </si>
  <si>
    <t>รัตติกาล</t>
  </si>
  <si>
    <t>เจนจัด</t>
  </si>
  <si>
    <t>กัญญาณัฐ</t>
  </si>
  <si>
    <t>เปลวเฟื่อง</t>
  </si>
  <si>
    <t>อิทธิพล</t>
  </si>
  <si>
    <t>โพธิพันธุ์</t>
  </si>
  <si>
    <t>คำรณ</t>
  </si>
  <si>
    <t>ย่องซื่อ</t>
  </si>
  <si>
    <t>สุพรรณิการ์</t>
  </si>
  <si>
    <t>วสันต์</t>
  </si>
  <si>
    <t>สอนเขียว</t>
  </si>
  <si>
    <t>กมลทิพย์</t>
  </si>
  <si>
    <t>ต่อทรัพย์สินชัย</t>
  </si>
  <si>
    <t>เบญนภา</t>
  </si>
  <si>
    <t>ชาติเชื้อ</t>
  </si>
  <si>
    <t>นัจภัค</t>
  </si>
  <si>
    <t>มีอุสาห์</t>
  </si>
  <si>
    <t>กมล</t>
  </si>
  <si>
    <t>สังข์ทอง</t>
  </si>
  <si>
    <t>วิภูษิต</t>
  </si>
  <si>
    <t>เพียรการค้า</t>
  </si>
  <si>
    <t>จารุณี</t>
  </si>
  <si>
    <t>เจริญรส</t>
  </si>
  <si>
    <t>วิษณุพร</t>
  </si>
  <si>
    <t>อรุณลักษณ์</t>
  </si>
  <si>
    <t>ชิรพงษ์</t>
  </si>
  <si>
    <t>ญานุชิตร</t>
  </si>
  <si>
    <t>ตปากร</t>
  </si>
  <si>
    <t>พุธเกส</t>
  </si>
  <si>
    <t>กุลภัสสร์</t>
  </si>
  <si>
    <t>กาญจนภรางกูร</t>
  </si>
  <si>
    <t>กิตติพร</t>
  </si>
  <si>
    <t>ชูเกียรติ</t>
  </si>
  <si>
    <t>อภิวัฒน์</t>
  </si>
  <si>
    <t>วงศ์เลิศ</t>
  </si>
  <si>
    <t>พลอย</t>
  </si>
  <si>
    <t>ศรีสุโร</t>
  </si>
  <si>
    <t>สาขาวิชาเทคโนโลยีการโฆษณาและประชาสัมพันธ์</t>
  </si>
  <si>
    <t>สาขาวิชาเทคโนโลยีมัลติมีเดีย</t>
  </si>
  <si>
    <t xml:space="preserve">ภัสสร </t>
  </si>
  <si>
    <t>สังข์ศรี</t>
  </si>
  <si>
    <t>ไวยวุฒิ</t>
  </si>
  <si>
    <t>วุฒิอรรถสาร</t>
  </si>
  <si>
    <t>จันทร์ประภา</t>
  </si>
  <si>
    <t>พ่วงสุวรรณ</t>
  </si>
  <si>
    <t>อุรวิศ</t>
  </si>
  <si>
    <t>ตั้งกิจวิวัฒน์</t>
  </si>
  <si>
    <t>ประภาภร</t>
  </si>
  <si>
    <t>ดลกิจ</t>
  </si>
  <si>
    <t>กุลกนิษฐ์</t>
  </si>
  <si>
    <t>ทองเงา</t>
  </si>
  <si>
    <t>ศรชัย</t>
  </si>
  <si>
    <t>บุตรแก้ว</t>
  </si>
  <si>
    <t>วิภาวี</t>
  </si>
  <si>
    <t>วีระวงศ์</t>
  </si>
  <si>
    <t>กิติโรจน์</t>
  </si>
  <si>
    <t>รัตนเกษมสุข</t>
  </si>
  <si>
    <t>ณัฐวิภา</t>
  </si>
  <si>
    <t>สินสุวรรณ</t>
  </si>
  <si>
    <t>อภิชาติ</t>
  </si>
  <si>
    <t>หมายเหตุ : 1. การแจงนับจำนวนอาจารย์ให้นับระยะเวลาการทำงาน ดังนี้ 9-12 เดือน คิดเป็น 1 คน, 6 เดือนขึ้นไปแต่ไม่ถึง 9 เดือน คิดเป็น 0.5 คน, น้อยกว่า 6 เดือน ไม่สามารถนำมานับได้</t>
  </si>
  <si>
    <t>สาขาวิชาเทคโนโลยีสื่อดิจิทัล</t>
  </si>
  <si>
    <t>มนชนก</t>
  </si>
  <si>
    <t>มานะกุล</t>
  </si>
  <si>
    <t>ธีรศานต์</t>
  </si>
  <si>
    <t>อาจารย์</t>
  </si>
  <si>
    <t>ปริญญาโท</t>
  </si>
  <si>
    <t>นางสาวประภาภร  ดลกิจ</t>
  </si>
  <si>
    <t>ปริญญาเอก</t>
  </si>
  <si>
    <t>นายอิทธิพล  โพธิพันธุ์</t>
  </si>
  <si>
    <t>นายสุวัฒน์  พื้นผา</t>
  </si>
  <si>
    <t>นางสาวรัตติกาล  เจนจัด</t>
  </si>
  <si>
    <t>นางนวพรรษ  การะเกตุ</t>
  </si>
  <si>
    <t>นางสาวพลอย  ศรีสุโร</t>
  </si>
  <si>
    <t>นายวสันต์  สอนเขียว</t>
  </si>
  <si>
    <t>นายศรชัย  บุตรแก้ว</t>
  </si>
  <si>
    <t>นางสาววรรณชนก  สุนทร</t>
  </si>
  <si>
    <t>นายไวยวุฒิ  วุฒิอรรถสาร</t>
  </si>
  <si>
    <t>นายชิรพงษ์  ญานุชิตร</t>
  </si>
  <si>
    <t>นางสาวณัฐวิภา  สินสุวรรณ</t>
  </si>
  <si>
    <t>นางสาวภัสสร  สังข์ศรี</t>
  </si>
  <si>
    <t>นางสาวกุลกนิษฐ์  ทองเงา</t>
  </si>
  <si>
    <t>นางสาววิภาวี  วีระวงศ์</t>
  </si>
  <si>
    <t>นายอุรวิศ  ตั้งกิจวิวัฒน์</t>
  </si>
  <si>
    <t>นายกิติโรจน์  รัตนเกษมสุข</t>
  </si>
  <si>
    <t>นางสาวจันทร์ประภา  พ่วงสุวรรณ</t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</si>
  <si>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ปริญญาตรี</t>
    </r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</si>
  <si>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ปริญญาโท</t>
    </r>
  </si>
  <si>
    <t>กานต์พิชชา</t>
  </si>
  <si>
    <t>สุวรรณวัฒนเมธี</t>
  </si>
  <si>
    <t>ชนิดา</t>
  </si>
  <si>
    <t>ศักดิ์สิริโกศล</t>
  </si>
  <si>
    <t>กนก</t>
  </si>
  <si>
    <t>จินดา</t>
  </si>
  <si>
    <r>
      <t xml:space="preserve">ตำแหน่ง </t>
    </r>
    <r>
      <rPr>
        <u/>
        <sz val="16"/>
        <color indexed="8"/>
        <rFont val="TH SarabunPSK"/>
        <family val="2"/>
      </rPr>
      <t>ผู้ช่วยศาสตราจารย์</t>
    </r>
    <r>
      <rPr>
        <sz val="16"/>
        <color indexed="8"/>
        <rFont val="TH SarabunPSK"/>
        <family val="2"/>
      </rPr>
      <t xml:space="preserve">  คุณวุฒิ </t>
    </r>
    <r>
      <rPr>
        <u/>
        <sz val="16"/>
        <color indexed="8"/>
        <rFont val="TH SarabunPSK"/>
        <family val="2"/>
      </rPr>
      <t>ปริญญาโท</t>
    </r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</si>
  <si>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อาจารย์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</si>
  <si>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r>
      <t xml:space="preserve">ตำแหน่ง </t>
    </r>
    <r>
      <rPr>
        <u/>
        <sz val="16"/>
        <color indexed="8"/>
        <rFont val="TH SarabunPSK"/>
        <family val="2"/>
      </rPr>
      <t>ผู้ช่วยศาสตราจารย์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</si>
  <si>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r>
      <t xml:space="preserve">ตำแหน่ง  </t>
    </r>
    <r>
      <rPr>
        <u/>
        <sz val="16"/>
        <color indexed="8"/>
        <rFont val="TH SarabunPSK"/>
        <family val="2"/>
      </rPr>
      <t>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</si>
  <si>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r>
      <t xml:space="preserve">ตำแหน่ง  </t>
    </r>
    <r>
      <rPr>
        <u/>
        <sz val="16"/>
        <color indexed="8"/>
        <rFont val="TH SarabunPSK"/>
        <family val="2"/>
      </rPr>
      <t>รองศาสตราจารย์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ปริญญาเอก</t>
    </r>
  </si>
  <si>
    <r>
      <t xml:space="preserve">ตำแหน่ง </t>
    </r>
    <r>
      <rPr>
        <u/>
        <sz val="16"/>
        <color indexed="8"/>
        <rFont val="TH SarabunPSK"/>
        <family val="2"/>
      </rPr>
      <t xml:space="preserve">ผู้ช่วยศาสตราจารย์ </t>
    </r>
    <r>
      <rPr>
        <sz val="16"/>
        <color indexed="8"/>
        <rFont val="TH SarabunPSK"/>
        <family val="2"/>
      </rPr>
      <t xml:space="preserve">   คุณวุฒิ </t>
    </r>
    <r>
      <rPr>
        <u/>
        <sz val="16"/>
        <color indexed="8"/>
        <rFont val="TH SarabunPSK"/>
        <family val="2"/>
      </rPr>
      <t>ปริญญาตรี</t>
    </r>
  </si>
  <si>
    <t>ไหลหลั่ง</t>
  </si>
  <si>
    <t>สาขาวิชาเทคโนโลยีการโทรทัศน์และวิทยุกระจายเสียง</t>
  </si>
  <si>
    <t>นางสาวจารุณี  เจริญรส</t>
  </si>
  <si>
    <t>นายตปากร  พุธเกส</t>
  </si>
  <si>
    <t>เทคโนโลยีการพิมพ์ดิจิทัลและบรรจุภัณฑ์ (Digital Printing and Packaging Technology)</t>
  </si>
  <si>
    <t>นายกานต์พิชชา  สุวรรณวัฒนเมธี</t>
  </si>
  <si>
    <t>นางสาวเบญนภา  ชาติเชื้อ</t>
  </si>
  <si>
    <t>นางสาวนัจภัค  มีอุสาห์</t>
  </si>
  <si>
    <t>นางสาวกมลทิพย์  ต่อทรัพย์สินชัย</t>
  </si>
  <si>
    <t>เทคโนโลยีสื่อดิจิทัล
(Digital Media Technology)</t>
  </si>
  <si>
    <t>นางสาวสุพรรณิการ์  ย่องซื่อ</t>
  </si>
  <si>
    <t>นายธีรศานต์  ไหลหลั่ง</t>
  </si>
  <si>
    <t>Mr. Mitsuo  Ikeda</t>
  </si>
  <si>
    <t>การคำนวณตามเกณฑ์การประกันคุณภาพการศึกษาภายใน (ระดับคณะ)</t>
  </si>
  <si>
    <t>ตัวบ่งชี้ที่ 1.2</t>
  </si>
  <si>
    <t>อาจารย์ประจำคณะที่มีคุณวุฒิปริญญาเอก</t>
  </si>
  <si>
    <t>จำนวนอาจารย์ประจำคณะที่มีคุณวุฒิปริญญาเอก</t>
  </si>
  <si>
    <t>(1)</t>
  </si>
  <si>
    <t>จำนวนอาจารย์ประจำคณะทั้งหมด</t>
  </si>
  <si>
    <t>(2)</t>
  </si>
  <si>
    <t>ค่าร้อยละของอาจารย์ประจำคณะที่คุณวุฒิปริญญาเอก</t>
  </si>
  <si>
    <t>(3) = (1)/(2)*100</t>
  </si>
  <si>
    <t xml:space="preserve">ค่าร้อยละที่กำหนดให้เป็นคะแนนเต็ม 5 </t>
  </si>
  <si>
    <t>(4)</t>
  </si>
  <si>
    <t>แปลงค่าร้อยละที่ได้</t>
  </si>
  <si>
    <t>(5) = (3)/(4)*5</t>
  </si>
  <si>
    <t>คะแนนที่ได้</t>
  </si>
  <si>
    <t>(6)</t>
  </si>
  <si>
    <t>ตัวบ่งชี้ที่ 1.3</t>
  </si>
  <si>
    <t>อาจารย์ประจำคณะที่ดำรงตำแหน่งทางวิชาการ</t>
  </si>
  <si>
    <t>จำนวนอาจารย์ประจำคณะที่ดำรงตำแหน่งทางวิชาการ</t>
  </si>
  <si>
    <t>สุชาดา</t>
  </si>
  <si>
    <t>คันธารส</t>
  </si>
  <si>
    <t>ลาศึกษา</t>
  </si>
  <si>
    <t>โท</t>
  </si>
  <si>
    <t>เอก</t>
  </si>
  <si>
    <t>ผศ.โท</t>
  </si>
  <si>
    <t>ผศ.เอก</t>
  </si>
  <si>
    <t>ศ.เอก</t>
  </si>
  <si>
    <t>การนับจำนวนรายคนสถานะปฏิบัติงาน+ลาศึกษา</t>
  </si>
  <si>
    <t>การนับจำนวนนับ</t>
  </si>
  <si>
    <t>การนับตามสถานะ</t>
  </si>
  <si>
    <t>นับตามรายชื่อ</t>
  </si>
  <si>
    <t>อนุสรณ์</t>
  </si>
  <si>
    <t>สาครดี</t>
  </si>
  <si>
    <t>ธนะภูมิ</t>
  </si>
  <si>
    <t>สงค์ธนาพิทักษ์</t>
  </si>
  <si>
    <t>สาขาวิชาเทคโนโลยีการพิมพ์ดิจิทัลและบรรจุภัณฑ์</t>
  </si>
  <si>
    <t>33จำนวนนับ-2ลาศึกษาต่อ/31</t>
  </si>
  <si>
    <t>31+5+4+9+1</t>
  </si>
  <si>
    <t>นายจิรศักดิ์ ปรีชาวีรกุล</t>
  </si>
  <si>
    <t>นายสุรชัย ขันแก้ว</t>
  </si>
  <si>
    <t>นางสาวสุชาดา  คันธารส</t>
  </si>
  <si>
    <t>ค่าร้อยละของอาจารย์ประจำคณะที่ดำรงตำแหน่งทางวิชาการ</t>
  </si>
  <si>
    <t>มิสซูโอะ</t>
  </si>
  <si>
    <t>อิเคดะ</t>
  </si>
  <si>
    <t>อาจารย์(ผู้เชี่ยวชาญ)</t>
  </si>
  <si>
    <t>นายกิตติพร ชูเกียรติ</t>
  </si>
  <si>
    <t>นางสาวกุลภัสสร์ กาญจนภรางกูร</t>
  </si>
  <si>
    <t>นายธนะภูมิ สงค์ธนาพิทักษ์</t>
  </si>
  <si>
    <t>นายอนันต์ ตันวิไลศิริ</t>
  </si>
  <si>
    <t>นายกฤษณพงศ์ เลิศบำรุงชัย</t>
  </si>
  <si>
    <t>นายอภิวัฒน์ วงศ์เลิศ</t>
  </si>
  <si>
    <t>นางสาวกัญญาณัฐ เปลวเฟื่อง</t>
  </si>
  <si>
    <t>เทคโนโลยีสีและการออกแบบ</t>
  </si>
  <si>
    <t>นางสาวอรสุชา อุปกิจ</t>
  </si>
  <si>
    <t>นายคำรณ  ย่องซื่อ</t>
  </si>
  <si>
    <t>นายวิษณุพร  อรุณลักษณ์</t>
  </si>
  <si>
    <t>วิทยาศาสตรมหาบัณฑิต (วท.ม.)/ปรัชญาดุษฎีบัณฑิต (ปร.ด.)</t>
  </si>
  <si>
    <t>เกษียณ 01-10-2020</t>
  </si>
  <si>
    <t>จิรัฐ</t>
  </si>
  <si>
    <t>มัธยมนันทน์</t>
  </si>
  <si>
    <t xml:space="preserve">               2. การนับวุฒิการศึกษาและตำแหน่งทางวิชาการให้นับ ณ วันสิ้นสุดปีการจัดเก็บข้อมูล (31 พฤษภาคม 2564)</t>
  </si>
  <si>
    <t xml:space="preserve">                2. การนับวุฒิการศึกษาและตำแหน่งทางวิชาการให้นับ ณ วันสิ้นสุดปีการจัดเก็บข้อมูล (31 พฤษภาคม 2564)</t>
  </si>
  <si>
    <t xml:space="preserve">             2. การนับวุฒิการศึกษาและตำแหน่งทางวิชาการให้นับ ณ วันสิ้นสุดปีการจัดเก็บข้อมูล (31 พฤษภาคม 2564)</t>
  </si>
  <si>
    <t>กฤษณพงศ์</t>
  </si>
  <si>
    <t>เลิศบำรุงชัย</t>
  </si>
  <si>
    <t>ลาออก 1 กุมภาพันธ์ 2564</t>
  </si>
  <si>
    <t>คำสั่งที่ 522/2564 ลงวันที่ 21 พฤษภาคม 2564</t>
  </si>
  <si>
    <t>คำสั่งที่ 185/2564 ลงวันที่ 25 กุมภาพันธ์ 2564</t>
  </si>
  <si>
    <t>นางสาวชนิดา  ศักดิ์สิริโกศล</t>
  </si>
  <si>
    <t>นายวิภูษิต  เพียรการค้า</t>
  </si>
  <si>
    <t>นายจิรัฐ มัธยมนันท์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</si>
</sst>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&quot;-&quot;??_-;_-@_-"/>
    <numFmt numFmtId="188" formatCode="[$-187041E]d\ mmm\ yy;@"/>
    <numFmt numFmtId="189" formatCode="[$-1070000]d/mm/yyyy;@"/>
  </numFmts>
  <fonts count="33"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8"/>
      <name val="Calibri"/>
      <family val="2"/>
      <charset val="222"/>
    </font>
    <font>
      <sz val="14"/>
      <color indexed="8"/>
      <name val="TH SarabunPSK"/>
      <family val="2"/>
    </font>
    <font>
      <sz val="8"/>
      <name val="Calibri"/>
      <family val="2"/>
      <charset val="222"/>
    </font>
    <font>
      <sz val="14"/>
      <name val="Cordia New"/>
      <family val="2"/>
    </font>
    <font>
      <b/>
      <sz val="12"/>
      <name val="TH SarabunPSK"/>
      <family val="2"/>
    </font>
    <font>
      <b/>
      <sz val="11"/>
      <color indexed="8"/>
      <name val="Calibri"/>
      <family val="2"/>
      <charset val="222"/>
    </font>
    <font>
      <sz val="11"/>
      <color indexed="8"/>
      <name val="TH SarabunPSK"/>
      <family val="2"/>
    </font>
    <font>
      <sz val="1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u/>
      <sz val="16"/>
      <color indexed="8"/>
      <name val="TH SarabunPSK"/>
      <family val="2"/>
    </font>
    <font>
      <sz val="16"/>
      <name val="TH SarabunPSK"/>
      <family val="2"/>
    </font>
    <font>
      <b/>
      <i/>
      <sz val="12"/>
      <color indexed="8"/>
      <name val="TH SarabunPSK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</font>
    <font>
      <sz val="16"/>
      <color theme="1"/>
      <name val="TH SarabunPSK"/>
      <family val="2"/>
    </font>
    <font>
      <b/>
      <u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1"/>
      <name val="TH SarabunPSK"/>
      <family val="2"/>
    </font>
    <font>
      <sz val="11"/>
      <color theme="0"/>
      <name val="TH SarabunPSK"/>
      <family val="2"/>
    </font>
    <font>
      <sz val="10"/>
      <color theme="0"/>
      <name val="TH SarabunPSK"/>
      <family val="2"/>
    </font>
    <font>
      <b/>
      <sz val="16"/>
      <name val="TH SarabunPSK"/>
      <family val="2"/>
    </font>
    <font>
      <b/>
      <sz val="12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2" fillId="0" borderId="0"/>
    <xf numFmtId="0" fontId="11" fillId="0" borderId="0"/>
    <xf numFmtId="0" fontId="3" fillId="0" borderId="0"/>
    <xf numFmtId="187" fontId="8" fillId="0" borderId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5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vertical="top" wrapText="1"/>
    </xf>
    <xf numFmtId="2" fontId="6" fillId="3" borderId="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88" fontId="6" fillId="0" borderId="0" xfId="0" applyNumberFormat="1" applyFont="1" applyFill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5" fontId="6" fillId="0" borderId="2" xfId="0" applyNumberFormat="1" applyFont="1" applyBorder="1" applyAlignment="1">
      <alignment horizontal="right" vertical="center"/>
    </xf>
    <xf numFmtId="0" fontId="6" fillId="6" borderId="2" xfId="0" applyFont="1" applyFill="1" applyBorder="1" applyAlignment="1">
      <alignment horizontal="center" vertical="center"/>
    </xf>
    <xf numFmtId="15" fontId="6" fillId="5" borderId="2" xfId="0" applyNumberFormat="1" applyFont="1" applyFill="1" applyBorder="1" applyAlignment="1">
      <alignment horizontal="center" vertical="center" wrapText="1"/>
    </xf>
    <xf numFmtId="15" fontId="6" fillId="5" borderId="2" xfId="0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5" fontId="6" fillId="0" borderId="2" xfId="0" applyNumberFormat="1" applyFont="1" applyFill="1" applyBorder="1" applyAlignment="1">
      <alignment horizontal="right" vertical="center"/>
    </xf>
    <xf numFmtId="0" fontId="12" fillId="0" borderId="2" xfId="3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3" fillId="0" borderId="0" xfId="0" applyFont="1"/>
    <xf numFmtId="0" fontId="6" fillId="4" borderId="2" xfId="0" applyFont="1" applyFill="1" applyBorder="1" applyAlignment="1">
      <alignment horizontal="center" vertical="center"/>
    </xf>
    <xf numFmtId="15" fontId="6" fillId="4" borderId="2" xfId="0" applyNumberFormat="1" applyFont="1" applyFill="1" applyBorder="1" applyAlignment="1">
      <alignment horizontal="center" vertical="center"/>
    </xf>
    <xf numFmtId="15" fontId="6" fillId="4" borderId="7" xfId="0" applyNumberFormat="1" applyFont="1" applyFill="1" applyBorder="1" applyAlignment="1">
      <alignment horizontal="center" vertical="center"/>
    </xf>
    <xf numFmtId="15" fontId="6" fillId="4" borderId="8" xfId="0" applyNumberFormat="1" applyFont="1" applyFill="1" applyBorder="1" applyAlignment="1">
      <alignment horizontal="center" vertical="center"/>
    </xf>
    <xf numFmtId="15" fontId="6" fillId="4" borderId="6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5" borderId="2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5" fontId="6" fillId="5" borderId="2" xfId="0" applyNumberFormat="1" applyFont="1" applyFill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 vertical="center"/>
    </xf>
    <xf numFmtId="1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/>
    <xf numFmtId="0" fontId="6" fillId="0" borderId="1" xfId="1" applyFont="1" applyBorder="1" applyAlignment="1">
      <alignment horizontal="center" vertical="center"/>
    </xf>
    <xf numFmtId="0" fontId="15" fillId="0" borderId="0" xfId="0" applyFont="1"/>
    <xf numFmtId="0" fontId="14" fillId="0" borderId="0" xfId="0" applyFont="1" applyAlignment="1">
      <alignment vertical="top"/>
    </xf>
    <xf numFmtId="0" fontId="7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vertical="center" shrinkToFit="1"/>
    </xf>
    <xf numFmtId="189" fontId="17" fillId="0" borderId="2" xfId="4" applyNumberFormat="1" applyFont="1" applyFill="1" applyBorder="1" applyAlignment="1">
      <alignment horizontal="right" vertical="center" shrinkToFit="1"/>
    </xf>
    <xf numFmtId="188" fontId="17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7" fillId="6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3" fillId="0" borderId="2" xfId="4" applyFont="1" applyFill="1" applyBorder="1" applyAlignment="1">
      <alignment vertical="center" shrinkToFit="1"/>
    </xf>
    <xf numFmtId="0" fontId="23" fillId="0" borderId="6" xfId="4" applyFont="1" applyFill="1" applyBorder="1" applyAlignment="1">
      <alignment vertical="center" shrinkToFit="1"/>
    </xf>
    <xf numFmtId="0" fontId="23" fillId="0" borderId="7" xfId="4" applyFont="1" applyFill="1" applyBorder="1" applyAlignment="1">
      <alignment vertical="center" shrinkToFit="1"/>
    </xf>
    <xf numFmtId="0" fontId="23" fillId="0" borderId="8" xfId="4" applyFont="1" applyFill="1" applyBorder="1" applyAlignment="1">
      <alignment vertical="center" shrinkToFit="1"/>
    </xf>
    <xf numFmtId="189" fontId="23" fillId="0" borderId="2" xfId="4" applyNumberFormat="1" applyFont="1" applyFill="1" applyBorder="1" applyAlignment="1">
      <alignment horizontal="right" vertical="center" shrinkToFit="1"/>
    </xf>
    <xf numFmtId="0" fontId="19" fillId="0" borderId="2" xfId="4" applyFont="1" applyFill="1" applyBorder="1" applyAlignment="1">
      <alignment horizontal="center" vertical="center" shrinkToFit="1"/>
    </xf>
    <xf numFmtId="0" fontId="19" fillId="0" borderId="2" xfId="0" applyNumberFormat="1" applyFont="1" applyFill="1" applyBorder="1" applyAlignment="1">
      <alignment horizontal="center" vertical="center"/>
    </xf>
    <xf numFmtId="0" fontId="23" fillId="0" borderId="2" xfId="4" applyFont="1" applyFill="1" applyBorder="1" applyAlignment="1">
      <alignment horizontal="center" vertical="center" shrinkToFit="1"/>
    </xf>
    <xf numFmtId="0" fontId="23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88" fontId="23" fillId="0" borderId="2" xfId="0" applyNumberFormat="1" applyFont="1" applyFill="1" applyBorder="1" applyAlignment="1">
      <alignment horizontal="center" vertical="center"/>
    </xf>
    <xf numFmtId="189" fontId="19" fillId="0" borderId="2" xfId="4" applyNumberFormat="1" applyFont="1" applyFill="1" applyBorder="1" applyAlignment="1">
      <alignment horizontal="right" vertical="center" shrinkToFit="1"/>
    </xf>
    <xf numFmtId="188" fontId="19" fillId="0" borderId="2" xfId="0" applyNumberFormat="1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8" xfId="4" applyFont="1" applyFill="1" applyBorder="1" applyAlignment="1">
      <alignment vertical="center" shrinkToFit="1"/>
    </xf>
    <xf numFmtId="0" fontId="19" fillId="0" borderId="6" xfId="4" applyFont="1" applyFill="1" applyBorder="1" applyAlignment="1">
      <alignment vertical="center" shrinkToFit="1"/>
    </xf>
    <xf numFmtId="0" fontId="19" fillId="0" borderId="2" xfId="4" applyFont="1" applyFill="1" applyBorder="1" applyAlignment="1">
      <alignment vertical="center" shrinkToFit="1"/>
    </xf>
    <xf numFmtId="0" fontId="17" fillId="0" borderId="2" xfId="0" applyFont="1" applyFill="1" applyBorder="1" applyAlignment="1">
      <alignment horizontal="left" vertical="center"/>
    </xf>
    <xf numFmtId="0" fontId="17" fillId="6" borderId="1" xfId="0" applyFont="1" applyFill="1" applyBorder="1" applyAlignment="1">
      <alignment horizontal="center" vertical="center"/>
    </xf>
    <xf numFmtId="0" fontId="17" fillId="0" borderId="7" xfId="4" applyFont="1" applyFill="1" applyBorder="1" applyAlignment="1">
      <alignment vertical="center" shrinkToFit="1"/>
    </xf>
    <xf numFmtId="0" fontId="17" fillId="0" borderId="6" xfId="4" applyFont="1" applyFill="1" applyBorder="1" applyAlignment="1">
      <alignment vertical="center" shrinkToFit="1"/>
    </xf>
    <xf numFmtId="0" fontId="17" fillId="0" borderId="8" xfId="4" applyFont="1" applyFill="1" applyBorder="1" applyAlignment="1">
      <alignment vertical="center" shrinkToFit="1"/>
    </xf>
    <xf numFmtId="0" fontId="17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0" xfId="1" applyFont="1" applyFill="1" applyAlignment="1"/>
    <xf numFmtId="0" fontId="19" fillId="0" borderId="7" xfId="4" applyFont="1" applyFill="1" applyBorder="1" applyAlignment="1">
      <alignment shrinkToFit="1"/>
    </xf>
    <xf numFmtId="0" fontId="19" fillId="0" borderId="8" xfId="4" applyFont="1" applyFill="1" applyBorder="1" applyAlignment="1">
      <alignment shrinkToFit="1"/>
    </xf>
    <xf numFmtId="0" fontId="19" fillId="0" borderId="6" xfId="4" applyFont="1" applyFill="1" applyBorder="1" applyAlignment="1">
      <alignment shrinkToFit="1"/>
    </xf>
    <xf numFmtId="0" fontId="19" fillId="0" borderId="2" xfId="0" applyFont="1" applyFill="1" applyBorder="1" applyAlignment="1">
      <alignment horizontal="left"/>
    </xf>
    <xf numFmtId="0" fontId="19" fillId="0" borderId="2" xfId="4" applyFont="1" applyFill="1" applyBorder="1" applyAlignment="1">
      <alignment shrinkToFit="1"/>
    </xf>
    <xf numFmtId="189" fontId="19" fillId="0" borderId="2" xfId="4" applyNumberFormat="1" applyFont="1" applyFill="1" applyBorder="1" applyAlignment="1">
      <alignment horizontal="right" shrinkToFit="1"/>
    </xf>
    <xf numFmtId="188" fontId="19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vertical="center"/>
    </xf>
    <xf numFmtId="0" fontId="19" fillId="0" borderId="0" xfId="1" applyFont="1" applyFill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88" fontId="17" fillId="0" borderId="0" xfId="0" applyNumberFormat="1" applyFont="1" applyFill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" fillId="0" borderId="0" xfId="0" applyFont="1"/>
    <xf numFmtId="187" fontId="6" fillId="0" borderId="2" xfId="5" applyFont="1" applyBorder="1" applyAlignment="1">
      <alignment horizontal="center" vertical="center"/>
    </xf>
    <xf numFmtId="187" fontId="6" fillId="0" borderId="2" xfId="5" applyFont="1" applyBorder="1" applyAlignment="1">
      <alignment vertical="center"/>
    </xf>
    <xf numFmtId="187" fontId="6" fillId="0" borderId="0" xfId="5" applyFont="1" applyFill="1" applyAlignment="1">
      <alignment horizontal="center"/>
    </xf>
    <xf numFmtId="187" fontId="6" fillId="0" borderId="2" xfId="5" applyFont="1" applyFill="1" applyBorder="1" applyAlignment="1">
      <alignment horizontal="center"/>
    </xf>
    <xf numFmtId="0" fontId="6" fillId="0" borderId="0" xfId="0" applyFont="1" applyFill="1"/>
    <xf numFmtId="0" fontId="6" fillId="0" borderId="2" xfId="0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6" fillId="0" borderId="2" xfId="1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24" fillId="0" borderId="0" xfId="10" applyFont="1"/>
    <xf numFmtId="0" fontId="23" fillId="0" borderId="0" xfId="10" applyFont="1" applyAlignment="1">
      <alignment vertical="center"/>
    </xf>
    <xf numFmtId="0" fontId="25" fillId="0" borderId="0" xfId="10" applyFont="1" applyAlignment="1">
      <alignment vertical="center"/>
    </xf>
    <xf numFmtId="49" fontId="23" fillId="0" borderId="0" xfId="10" applyNumberFormat="1" applyFont="1" applyAlignment="1">
      <alignment vertical="center"/>
    </xf>
    <xf numFmtId="2" fontId="23" fillId="0" borderId="0" xfId="10" applyNumberFormat="1" applyFont="1" applyAlignment="1">
      <alignment vertical="center"/>
    </xf>
    <xf numFmtId="2" fontId="25" fillId="0" borderId="0" xfId="10" applyNumberFormat="1" applyFont="1" applyAlignment="1">
      <alignment vertical="center"/>
    </xf>
    <xf numFmtId="0" fontId="23" fillId="0" borderId="2" xfId="4" applyFont="1" applyFill="1" applyBorder="1" applyAlignment="1">
      <alignment shrinkToFit="1"/>
    </xf>
    <xf numFmtId="0" fontId="19" fillId="0" borderId="12" xfId="4" applyFont="1" applyFill="1" applyBorder="1" applyAlignment="1">
      <alignment shrinkToFit="1"/>
    </xf>
    <xf numFmtId="0" fontId="19" fillId="0" borderId="13" xfId="4" applyFont="1" applyFill="1" applyBorder="1" applyAlignment="1">
      <alignment shrinkToFit="1"/>
    </xf>
    <xf numFmtId="0" fontId="19" fillId="0" borderId="5" xfId="4" applyFont="1" applyFill="1" applyBorder="1" applyAlignment="1">
      <alignment shrinkToFit="1"/>
    </xf>
    <xf numFmtId="0" fontId="19" fillId="0" borderId="14" xfId="4" applyFont="1" applyFill="1" applyBorder="1" applyAlignment="1">
      <alignment shrinkToFit="1"/>
    </xf>
    <xf numFmtId="189" fontId="19" fillId="0" borderId="14" xfId="4" applyNumberFormat="1" applyFont="1" applyFill="1" applyBorder="1" applyAlignment="1">
      <alignment horizontal="right" shrinkToFit="1"/>
    </xf>
    <xf numFmtId="188" fontId="19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3" fillId="0" borderId="8" xfId="4" applyFont="1" applyFill="1" applyBorder="1" applyAlignment="1">
      <alignment shrinkToFit="1"/>
    </xf>
    <xf numFmtId="0" fontId="23" fillId="0" borderId="10" xfId="1" applyFont="1" applyBorder="1" applyAlignment="1">
      <alignment vertical="center"/>
    </xf>
    <xf numFmtId="0" fontId="19" fillId="0" borderId="14" xfId="4" applyFont="1" applyFill="1" applyBorder="1" applyAlignment="1">
      <alignment horizontal="center" vertical="center" shrinkToFit="1"/>
    </xf>
    <xf numFmtId="0" fontId="19" fillId="0" borderId="14" xfId="0" applyNumberFormat="1" applyFont="1" applyFill="1" applyBorder="1" applyAlignment="1">
      <alignment horizontal="center" vertical="center"/>
    </xf>
    <xf numFmtId="0" fontId="19" fillId="0" borderId="14" xfId="4" applyFont="1" applyFill="1" applyBorder="1" applyAlignment="1">
      <alignment vertical="center" shrinkToFit="1"/>
    </xf>
    <xf numFmtId="189" fontId="19" fillId="0" borderId="14" xfId="4" applyNumberFormat="1" applyFont="1" applyFill="1" applyBorder="1" applyAlignment="1">
      <alignment horizontal="right" vertical="center" shrinkToFit="1"/>
    </xf>
    <xf numFmtId="188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4" applyFont="1" applyFill="1" applyBorder="1" applyAlignment="1">
      <alignment shrinkToFit="1"/>
    </xf>
    <xf numFmtId="189" fontId="17" fillId="0" borderId="2" xfId="4" applyNumberFormat="1" applyFont="1" applyFill="1" applyBorder="1" applyAlignment="1">
      <alignment horizontal="right" shrinkToFit="1"/>
    </xf>
    <xf numFmtId="0" fontId="17" fillId="0" borderId="7" xfId="4" applyFont="1" applyFill="1" applyBorder="1" applyAlignment="1">
      <alignment shrinkToFit="1"/>
    </xf>
    <xf numFmtId="0" fontId="17" fillId="0" borderId="8" xfId="4" applyFont="1" applyFill="1" applyBorder="1" applyAlignment="1">
      <alignment shrinkToFit="1"/>
    </xf>
    <xf numFmtId="0" fontId="16" fillId="0" borderId="0" xfId="1" applyFont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9" fillId="0" borderId="10" xfId="4" applyFont="1" applyFill="1" applyBorder="1" applyAlignment="1">
      <alignment shrinkToFit="1"/>
    </xf>
    <xf numFmtId="0" fontId="19" fillId="0" borderId="9" xfId="4" applyFont="1" applyFill="1" applyBorder="1" applyAlignment="1">
      <alignment shrinkToFit="1"/>
    </xf>
    <xf numFmtId="188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center"/>
    </xf>
    <xf numFmtId="0" fontId="30" fillId="0" borderId="0" xfId="0" applyFont="1" applyFill="1"/>
    <xf numFmtId="0" fontId="19" fillId="0" borderId="1" xfId="0" applyNumberFormat="1" applyFont="1" applyFill="1" applyBorder="1" applyAlignment="1">
      <alignment horizontal="center"/>
    </xf>
    <xf numFmtId="2" fontId="19" fillId="7" borderId="2" xfId="0" applyNumberFormat="1" applyFont="1" applyFill="1" applyBorder="1" applyAlignment="1">
      <alignment horizontal="center" vertical="center" wrapText="1"/>
    </xf>
    <xf numFmtId="1" fontId="19" fillId="7" borderId="2" xfId="0" applyNumberFormat="1" applyFont="1" applyFill="1" applyBorder="1" applyAlignment="1">
      <alignment horizontal="center" vertical="center" wrapText="1"/>
    </xf>
    <xf numFmtId="2" fontId="31" fillId="7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3" fillId="0" borderId="16" xfId="4" applyFont="1" applyFill="1" applyBorder="1" applyAlignment="1">
      <alignment vertical="center" shrinkToFit="1"/>
    </xf>
    <xf numFmtId="0" fontId="23" fillId="0" borderId="10" xfId="4" applyFont="1" applyFill="1" applyBorder="1" applyAlignment="1">
      <alignment vertical="center" shrinkToFit="1"/>
    </xf>
    <xf numFmtId="0" fontId="23" fillId="0" borderId="9" xfId="4" applyFont="1" applyFill="1" applyBorder="1" applyAlignment="1">
      <alignment vertical="center" shrinkToFit="1"/>
    </xf>
    <xf numFmtId="0" fontId="23" fillId="0" borderId="1" xfId="4" applyFont="1" applyFill="1" applyBorder="1" applyAlignment="1">
      <alignment vertical="center" shrinkToFit="1"/>
    </xf>
    <xf numFmtId="189" fontId="23" fillId="0" borderId="1" xfId="4" applyNumberFormat="1" applyFont="1" applyFill="1" applyBorder="1" applyAlignment="1">
      <alignment horizontal="right" vertical="center" shrinkToFit="1"/>
    </xf>
    <xf numFmtId="188" fontId="23" fillId="0" borderId="1" xfId="0" applyNumberFormat="1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 shrinkToFi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6" xfId="4" applyFont="1" applyFill="1" applyBorder="1" applyAlignment="1">
      <alignment vertical="center" shrinkToFit="1"/>
    </xf>
    <xf numFmtId="0" fontId="19" fillId="0" borderId="10" xfId="4" applyFont="1" applyFill="1" applyBorder="1" applyAlignment="1">
      <alignment vertical="center" shrinkToFit="1"/>
    </xf>
    <xf numFmtId="0" fontId="19" fillId="0" borderId="9" xfId="4" applyFont="1" applyFill="1" applyBorder="1" applyAlignment="1">
      <alignment vertical="center" shrinkToFit="1"/>
    </xf>
    <xf numFmtId="0" fontId="19" fillId="0" borderId="1" xfId="4" applyFont="1" applyFill="1" applyBorder="1" applyAlignment="1">
      <alignment vertical="center" shrinkToFit="1"/>
    </xf>
    <xf numFmtId="189" fontId="19" fillId="0" borderId="1" xfId="4" applyNumberFormat="1" applyFont="1" applyFill="1" applyBorder="1" applyAlignment="1">
      <alignment horizontal="right" vertical="center" shrinkToFit="1"/>
    </xf>
    <xf numFmtId="0" fontId="19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5" fontId="6" fillId="0" borderId="2" xfId="0" applyNumberFormat="1" applyFont="1" applyBorder="1" applyAlignment="1">
      <alignment horizontal="right" vertical="center"/>
    </xf>
    <xf numFmtId="15" fontId="32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88" fontId="6" fillId="0" borderId="2" xfId="0" applyNumberFormat="1" applyFont="1" applyFill="1" applyBorder="1" applyAlignment="1">
      <alignment horizontal="center"/>
    </xf>
    <xf numFmtId="15" fontId="6" fillId="0" borderId="2" xfId="0" applyNumberFormat="1" applyFont="1" applyFill="1" applyBorder="1" applyAlignment="1">
      <alignment horizontal="center" vertical="center" wrapText="1"/>
    </xf>
    <xf numFmtId="188" fontId="19" fillId="0" borderId="1" xfId="0" applyNumberFormat="1" applyFont="1" applyFill="1" applyBorder="1" applyAlignment="1">
      <alignment horizontal="center" vertical="center"/>
    </xf>
    <xf numFmtId="188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5" fontId="6" fillId="0" borderId="2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5" fillId="0" borderId="0" xfId="1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1" fillId="7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5" fontId="17" fillId="0" borderId="2" xfId="0" applyNumberFormat="1" applyFont="1" applyBorder="1" applyAlignment="1">
      <alignment horizontal="right" vertical="center"/>
    </xf>
    <xf numFmtId="0" fontId="17" fillId="0" borderId="15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6" fillId="0" borderId="0" xfId="1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5" fontId="17" fillId="0" borderId="1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5" fontId="6" fillId="0" borderId="7" xfId="0" applyNumberFormat="1" applyFont="1" applyBorder="1" applyAlignment="1">
      <alignment horizontal="right" vertical="center"/>
    </xf>
    <xf numFmtId="15" fontId="6" fillId="0" borderId="8" xfId="0" applyNumberFormat="1" applyFont="1" applyBorder="1" applyAlignment="1">
      <alignment horizontal="right" vertical="center"/>
    </xf>
    <xf numFmtId="15" fontId="6" fillId="0" borderId="6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5" fontId="6" fillId="0" borderId="7" xfId="0" applyNumberFormat="1" applyFont="1" applyFill="1" applyBorder="1" applyAlignment="1">
      <alignment horizontal="center" vertical="center"/>
    </xf>
    <xf numFmtId="15" fontId="6" fillId="0" borderId="8" xfId="0" applyNumberFormat="1" applyFont="1" applyFill="1" applyBorder="1" applyAlignment="1">
      <alignment horizontal="center" vertical="center"/>
    </xf>
    <xf numFmtId="15" fontId="6" fillId="0" borderId="6" xfId="0" applyNumberFormat="1" applyFont="1" applyFill="1" applyBorder="1" applyAlignment="1">
      <alignment horizontal="center" vertical="center"/>
    </xf>
    <xf numFmtId="15" fontId="6" fillId="5" borderId="7" xfId="0" applyNumberFormat="1" applyFont="1" applyFill="1" applyBorder="1" applyAlignment="1">
      <alignment horizontal="center" vertical="center"/>
    </xf>
    <xf numFmtId="15" fontId="6" fillId="5" borderId="8" xfId="0" applyNumberFormat="1" applyFont="1" applyFill="1" applyBorder="1" applyAlignment="1">
      <alignment horizontal="center" vertical="center"/>
    </xf>
    <xf numFmtId="15" fontId="6" fillId="5" borderId="6" xfId="0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5" fontId="6" fillId="0" borderId="2" xfId="0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5" fontId="20" fillId="0" borderId="7" xfId="0" applyNumberFormat="1" applyFont="1" applyBorder="1" applyAlignment="1">
      <alignment horizontal="left" vertical="center"/>
    </xf>
    <xf numFmtId="15" fontId="20" fillId="0" borderId="8" xfId="0" applyNumberFormat="1" applyFont="1" applyBorder="1" applyAlignment="1">
      <alignment horizontal="left" vertical="center"/>
    </xf>
    <xf numFmtId="15" fontId="20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15" fontId="6" fillId="0" borderId="7" xfId="0" applyNumberFormat="1" applyFont="1" applyBorder="1" applyAlignment="1">
      <alignment horizontal="center" vertical="center"/>
    </xf>
    <xf numFmtId="15" fontId="6" fillId="0" borderId="8" xfId="0" applyNumberFormat="1" applyFont="1" applyBorder="1" applyAlignment="1">
      <alignment horizontal="center" vertical="center"/>
    </xf>
    <xf numFmtId="15" fontId="6" fillId="0" borderId="6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5" fontId="6" fillId="4" borderId="7" xfId="0" applyNumberFormat="1" applyFont="1" applyFill="1" applyBorder="1" applyAlignment="1">
      <alignment horizontal="center" vertical="center"/>
    </xf>
    <xf numFmtId="15" fontId="6" fillId="4" borderId="8" xfId="0" applyNumberFormat="1" applyFont="1" applyFill="1" applyBorder="1" applyAlignment="1">
      <alignment horizontal="center" vertical="center"/>
    </xf>
    <xf numFmtId="15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1">
    <cellStyle name="Comma" xfId="5" builtinId="3"/>
    <cellStyle name="Normal" xfId="0" builtinId="0"/>
    <cellStyle name="Normal 2" xfId="1"/>
    <cellStyle name="Normal 2 2" xfId="2"/>
    <cellStyle name="Normal 3" xfId="3"/>
    <cellStyle name="Normal 4" xfId="10"/>
    <cellStyle name="Normal_Sheet1" xfId="4"/>
    <cellStyle name="ปกติ 2" xfId="6"/>
    <cellStyle name="ปกติ 3" xfId="7"/>
    <cellStyle name="ปกติ 4" xfId="8"/>
    <cellStyle name="ปกติ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&#3649;&#3610;&#3610;&#3619;&#3634;&#3618;&#3591;&#3634;&#3609;&#3629;&#3634;&#3592;&#3634;&#3619;&#3618;&#3660;&#3611;&#3619;&#3632;&#3592;&#3635;&#3611;&#3637;&#3585;&#3634;&#3619;&#3624;&#3638;&#3585;&#3625;&#3634;%202558_&#3626;&#3639;&#3656;&#3629;&#3626;&#3634;&#36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ะดับคณะ"/>
      <sheetName val="อาจารย์ตรี 58"/>
      <sheetName val="อาจารย์โท 58"/>
      <sheetName val="อาจารย์เอก 58"/>
      <sheetName val="ผศ.ตรี58"/>
      <sheetName val="ผศ.โท 58"/>
      <sheetName val="ผศ.เอก58"/>
      <sheetName val="รศ.เอก 58"/>
      <sheetName val="ศ.เอก58"/>
      <sheetName val="อาจารย์ประจำหลักสูตร"/>
    </sheetNames>
    <sheetDataSet>
      <sheetData sheetId="0">
        <row r="2">
          <cell r="C2" t="str">
            <v>เทคโนโลยีสื่อสารมวลชน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43" workbookViewId="0">
      <selection activeCell="V11" sqref="V11"/>
    </sheetView>
  </sheetViews>
  <sheetFormatPr defaultRowHeight="21"/>
  <cols>
    <col min="1" max="1" width="5.75" style="148" customWidth="1"/>
    <col min="2" max="2" width="6.375" style="148" customWidth="1"/>
    <col min="3" max="7" width="9" style="148"/>
    <col min="8" max="8" width="15.75" style="148" customWidth="1"/>
    <col min="9" max="16384" width="9" style="148"/>
  </cols>
  <sheetData>
    <row r="1" spans="1:9">
      <c r="A1" s="147" t="s">
        <v>197</v>
      </c>
      <c r="B1" s="147"/>
    </row>
    <row r="3" spans="1:9">
      <c r="A3" s="234" t="s">
        <v>198</v>
      </c>
      <c r="B3" s="234"/>
      <c r="C3" s="149" t="s">
        <v>199</v>
      </c>
    </row>
    <row r="5" spans="1:9">
      <c r="B5" s="148" t="s">
        <v>200</v>
      </c>
      <c r="H5" s="150" t="s">
        <v>201</v>
      </c>
      <c r="I5" s="151">
        <f>สรุประดับคณะ!T6</f>
        <v>16.5</v>
      </c>
    </row>
    <row r="6" spans="1:9">
      <c r="B6" s="148" t="s">
        <v>202</v>
      </c>
      <c r="H6" s="150" t="s">
        <v>203</v>
      </c>
      <c r="I6" s="151">
        <f>สรุประดับคณะ!E6</f>
        <v>51</v>
      </c>
    </row>
    <row r="7" spans="1:9">
      <c r="B7" s="148" t="s">
        <v>204</v>
      </c>
      <c r="H7" s="148" t="s">
        <v>205</v>
      </c>
      <c r="I7" s="151">
        <f>I5/I6*100</f>
        <v>32.352941176470587</v>
      </c>
    </row>
    <row r="8" spans="1:9">
      <c r="B8" s="148" t="s">
        <v>206</v>
      </c>
      <c r="H8" s="150" t="s">
        <v>207</v>
      </c>
      <c r="I8" s="148">
        <v>40</v>
      </c>
    </row>
    <row r="9" spans="1:9">
      <c r="B9" s="148" t="s">
        <v>208</v>
      </c>
      <c r="H9" s="148" t="s">
        <v>209</v>
      </c>
      <c r="I9" s="151">
        <f>I7/I8*5</f>
        <v>4.0441176470588234</v>
      </c>
    </row>
    <row r="10" spans="1:9">
      <c r="B10" s="149" t="s">
        <v>210</v>
      </c>
      <c r="H10" s="150" t="s">
        <v>211</v>
      </c>
      <c r="I10" s="152">
        <f>I9</f>
        <v>4.0441176470588234</v>
      </c>
    </row>
    <row r="16" spans="1:9">
      <c r="A16" s="234" t="s">
        <v>212</v>
      </c>
      <c r="B16" s="234"/>
      <c r="C16" s="149" t="s">
        <v>213</v>
      </c>
    </row>
    <row r="18" spans="2:9">
      <c r="B18" s="148" t="s">
        <v>214</v>
      </c>
      <c r="H18" s="150" t="s">
        <v>201</v>
      </c>
      <c r="I18" s="151">
        <f>สรุประดับคณะ!V6+สรุประดับคณะ!W6+สรุประดับคณะ!X6</f>
        <v>30</v>
      </c>
    </row>
    <row r="19" spans="2:9">
      <c r="B19" s="148" t="s">
        <v>202</v>
      </c>
      <c r="H19" s="150" t="s">
        <v>203</v>
      </c>
      <c r="I19" s="151">
        <f>สรุประดับคณะ!E6</f>
        <v>51</v>
      </c>
    </row>
    <row r="20" spans="2:9">
      <c r="B20" s="148" t="s">
        <v>237</v>
      </c>
      <c r="H20" s="148" t="s">
        <v>205</v>
      </c>
      <c r="I20" s="151">
        <f>I18/I19*100</f>
        <v>58.82352941176471</v>
      </c>
    </row>
    <row r="21" spans="2:9">
      <c r="B21" s="148" t="s">
        <v>206</v>
      </c>
      <c r="H21" s="150" t="s">
        <v>207</v>
      </c>
      <c r="I21" s="148">
        <v>60</v>
      </c>
    </row>
    <row r="22" spans="2:9">
      <c r="B22" s="148" t="s">
        <v>208</v>
      </c>
      <c r="H22" s="148" t="s">
        <v>209</v>
      </c>
      <c r="I22" s="151">
        <f>I20/I21*5</f>
        <v>4.9019607843137258</v>
      </c>
    </row>
    <row r="23" spans="2:9">
      <c r="B23" s="149" t="s">
        <v>210</v>
      </c>
      <c r="H23" s="150" t="s">
        <v>211</v>
      </c>
      <c r="I23" s="152">
        <f>I22</f>
        <v>4.9019607843137258</v>
      </c>
    </row>
  </sheetData>
  <mergeCells count="2">
    <mergeCell ref="A3:B3"/>
    <mergeCell ref="A16:B16"/>
  </mergeCells>
  <pageMargins left="0.45" right="0.19" top="0.3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</sheetPr>
  <dimension ref="A1:M14"/>
  <sheetViews>
    <sheetView workbookViewId="0">
      <selection activeCell="O14" sqref="O14"/>
    </sheetView>
  </sheetViews>
  <sheetFormatPr defaultColWidth="9.125" defaultRowHeight="32.25" customHeight="1"/>
  <cols>
    <col min="1" max="1" width="5.75" style="65" customWidth="1"/>
    <col min="2" max="2" width="6.75" style="65" customWidth="1"/>
    <col min="3" max="4" width="7.625" style="65" customWidth="1"/>
    <col min="5" max="5" width="18.375" style="65" customWidth="1"/>
    <col min="6" max="6" width="8.5" style="65" customWidth="1"/>
    <col min="7" max="7" width="17.125" style="65" customWidth="1"/>
    <col min="8" max="8" width="9.125" style="65"/>
    <col min="9" max="9" width="10.125" style="65" customWidth="1"/>
    <col min="10" max="10" width="8.625" style="65" customWidth="1"/>
    <col min="11" max="11" width="9" style="65" customWidth="1"/>
    <col min="12" max="12" width="10.625" style="65" customWidth="1"/>
    <col min="13" max="13" width="8.125" style="65" customWidth="1"/>
    <col min="14" max="16384" width="9.125" style="65"/>
  </cols>
  <sheetData>
    <row r="1" spans="1:13" ht="32.25" customHeight="1">
      <c r="A1" s="271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32.25" customHeight="1">
      <c r="A2" s="67"/>
      <c r="B2" s="67"/>
      <c r="C2" s="67"/>
      <c r="D2" s="66" t="s">
        <v>7</v>
      </c>
      <c r="E2" s="271" t="str">
        <f>สรุประดับคณะ!C2</f>
        <v>เทคโนโลยีสื่อสารมวลชน</v>
      </c>
      <c r="F2" s="271"/>
      <c r="G2" s="271"/>
      <c r="H2" s="67"/>
      <c r="I2" s="126" t="s">
        <v>8</v>
      </c>
      <c r="J2" s="66">
        <f>สรุประดับคณะ!O2</f>
        <v>2563</v>
      </c>
      <c r="K2" s="67"/>
      <c r="L2" s="67"/>
      <c r="M2" s="67"/>
    </row>
    <row r="3" spans="1:13" ht="32.25" customHeight="1">
      <c r="A3" s="272" t="s">
        <v>181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ht="21">
      <c r="A4" s="265" t="s">
        <v>0</v>
      </c>
      <c r="B4" s="254" t="s">
        <v>1</v>
      </c>
      <c r="C4" s="255"/>
      <c r="D4" s="256"/>
      <c r="E4" s="69"/>
      <c r="F4" s="265" t="s">
        <v>34</v>
      </c>
      <c r="G4" s="265" t="s">
        <v>18</v>
      </c>
      <c r="H4" s="263" t="s">
        <v>9</v>
      </c>
      <c r="I4" s="263" t="s">
        <v>10</v>
      </c>
      <c r="J4" s="269" t="s">
        <v>11</v>
      </c>
      <c r="K4" s="270"/>
      <c r="L4" s="265" t="s">
        <v>2</v>
      </c>
      <c r="M4" s="263" t="s">
        <v>3</v>
      </c>
    </row>
    <row r="5" spans="1:13" ht="21">
      <c r="A5" s="266"/>
      <c r="B5" s="257"/>
      <c r="C5" s="258"/>
      <c r="D5" s="259"/>
      <c r="E5" s="70" t="s">
        <v>19</v>
      </c>
      <c r="F5" s="266"/>
      <c r="G5" s="266"/>
      <c r="H5" s="264"/>
      <c r="I5" s="264"/>
      <c r="J5" s="260" t="s">
        <v>12</v>
      </c>
      <c r="K5" s="262"/>
      <c r="L5" s="266"/>
      <c r="M5" s="264"/>
    </row>
    <row r="6" spans="1:13" ht="42">
      <c r="A6" s="267"/>
      <c r="B6" s="260"/>
      <c r="C6" s="261"/>
      <c r="D6" s="262"/>
      <c r="E6" s="71"/>
      <c r="F6" s="267"/>
      <c r="G6" s="267"/>
      <c r="H6" s="72" t="s">
        <v>13</v>
      </c>
      <c r="I6" s="72" t="s">
        <v>13</v>
      </c>
      <c r="J6" s="73" t="s">
        <v>14</v>
      </c>
      <c r="K6" s="74" t="s">
        <v>4</v>
      </c>
      <c r="L6" s="72" t="s">
        <v>5</v>
      </c>
      <c r="M6" s="72" t="s">
        <v>6</v>
      </c>
    </row>
    <row r="7" spans="1:13" ht="23.1" customHeight="1">
      <c r="A7" s="85">
        <v>1</v>
      </c>
      <c r="B7" s="127" t="s">
        <v>57</v>
      </c>
      <c r="C7" s="128" t="s">
        <v>238</v>
      </c>
      <c r="D7" s="129" t="s">
        <v>239</v>
      </c>
      <c r="E7" s="129" t="s">
        <v>240</v>
      </c>
      <c r="F7" s="129"/>
      <c r="G7" s="87" t="s">
        <v>231</v>
      </c>
      <c r="H7" s="78">
        <v>41306</v>
      </c>
      <c r="I7" s="130"/>
      <c r="J7" s="75">
        <v>1</v>
      </c>
      <c r="K7" s="79"/>
      <c r="L7" s="75">
        <v>12</v>
      </c>
      <c r="M7" s="75">
        <f>IF(L7&gt;9,1,IF(L7&gt;6,0.5,IF(L7&gt;0,0,0)))</f>
        <v>1</v>
      </c>
    </row>
    <row r="8" spans="1:13" ht="21">
      <c r="A8" s="268" t="s">
        <v>16</v>
      </c>
      <c r="B8" s="268"/>
      <c r="C8" s="268"/>
      <c r="D8" s="268"/>
      <c r="E8" s="268"/>
      <c r="F8" s="268"/>
      <c r="G8" s="268"/>
      <c r="H8" s="268"/>
      <c r="I8" s="268"/>
      <c r="J8" s="81">
        <f>SUM(J7:J7)</f>
        <v>1</v>
      </c>
      <c r="K8" s="81">
        <f>SUM(K7:K7)</f>
        <v>0</v>
      </c>
      <c r="L8" s="85"/>
      <c r="M8" s="81">
        <f>SUM(M7:M7)</f>
        <v>1</v>
      </c>
    </row>
    <row r="9" spans="1:13" ht="32.25" customHeight="1">
      <c r="A9" s="68"/>
      <c r="B9" s="83"/>
      <c r="C9" s="83"/>
      <c r="D9" s="83"/>
      <c r="E9" s="83"/>
      <c r="F9" s="83"/>
      <c r="G9" s="83"/>
      <c r="H9" s="68"/>
      <c r="I9" s="68"/>
      <c r="J9" s="68"/>
      <c r="K9" s="68"/>
      <c r="L9" s="68"/>
      <c r="M9" s="68"/>
    </row>
    <row r="10" spans="1:13" ht="21">
      <c r="A10" s="283" t="s">
        <v>144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</row>
    <row r="11" spans="1:13" ht="21">
      <c r="A11" s="253" t="s">
        <v>258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</row>
    <row r="12" spans="1:13" ht="32.25" customHeight="1">
      <c r="A12" s="68"/>
      <c r="B12" s="83"/>
      <c r="C12" s="83"/>
      <c r="D12" s="83"/>
      <c r="E12" s="83"/>
      <c r="F12" s="83"/>
      <c r="G12" s="83"/>
      <c r="H12" s="68"/>
      <c r="I12" s="68"/>
      <c r="J12" s="68"/>
      <c r="K12" s="68"/>
      <c r="L12" s="68"/>
      <c r="M12" s="68"/>
    </row>
    <row r="13" spans="1:13" ht="32.25" customHeight="1">
      <c r="A13" s="68"/>
      <c r="B13" s="83"/>
      <c r="C13" s="83"/>
      <c r="D13" s="83"/>
      <c r="E13" s="83"/>
      <c r="F13" s="83"/>
      <c r="G13" s="83"/>
      <c r="H13" s="68"/>
      <c r="I13" s="68"/>
      <c r="J13" s="68"/>
      <c r="K13" s="68"/>
      <c r="L13" s="68"/>
      <c r="M13" s="68"/>
    </row>
    <row r="14" spans="1:13" ht="32.25" customHeight="1">
      <c r="I14" s="252"/>
      <c r="J14" s="252"/>
      <c r="K14" s="252"/>
      <c r="L14" s="252"/>
      <c r="M14" s="252"/>
    </row>
  </sheetData>
  <mergeCells count="17">
    <mergeCell ref="A1:M1"/>
    <mergeCell ref="E2:G2"/>
    <mergeCell ref="A3:M3"/>
    <mergeCell ref="A4:A6"/>
    <mergeCell ref="B4:D6"/>
    <mergeCell ref="F4:F6"/>
    <mergeCell ref="G4:G6"/>
    <mergeCell ref="H4:H5"/>
    <mergeCell ref="I4:I5"/>
    <mergeCell ref="J4:K4"/>
    <mergeCell ref="I14:M14"/>
    <mergeCell ref="A10:M10"/>
    <mergeCell ref="A11:M11"/>
    <mergeCell ref="L4:L5"/>
    <mergeCell ref="M4:M5"/>
    <mergeCell ref="J5:K5"/>
    <mergeCell ref="A8:I8"/>
  </mergeCells>
  <phoneticPr fontId="10" type="noConversion"/>
  <pageMargins left="0.17" right="0.1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2"/>
  <sheetViews>
    <sheetView view="pageBreakPreview" zoomScale="90" zoomScaleNormal="130" zoomScaleSheetLayoutView="90" workbookViewId="0">
      <selection activeCell="E8" sqref="E8"/>
    </sheetView>
  </sheetViews>
  <sheetFormatPr defaultRowHeight="14.25"/>
  <cols>
    <col min="1" max="1" width="25.75" customWidth="1"/>
    <col min="4" max="4" width="9.625" customWidth="1"/>
    <col min="5" max="5" width="9.75" customWidth="1"/>
    <col min="6" max="6" width="9.375" customWidth="1"/>
    <col min="7" max="7" width="10.375" customWidth="1"/>
    <col min="8" max="8" width="11.375" customWidth="1"/>
    <col min="9" max="9" width="8.75" style="6" customWidth="1"/>
    <col min="10" max="10" width="9.75" style="6" customWidth="1"/>
    <col min="11" max="11" width="10.75" customWidth="1"/>
    <col min="12" max="12" width="8" customWidth="1"/>
  </cols>
  <sheetData>
    <row r="1" spans="1:12" ht="23.25" customHeight="1">
      <c r="A1" s="296" t="s">
        <v>41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12" ht="20.25" customHeight="1">
      <c r="A2" s="4" t="s">
        <v>7</v>
      </c>
      <c r="B2" s="296" t="str">
        <f>[1]สรุประดับคณะ!C2</f>
        <v>เทคโนโลยีสื่อสารมวลชน</v>
      </c>
      <c r="C2" s="296"/>
      <c r="D2" s="296"/>
      <c r="E2" s="4"/>
      <c r="F2" s="4"/>
      <c r="G2" s="296" t="s">
        <v>8</v>
      </c>
      <c r="H2" s="296"/>
      <c r="I2" s="296">
        <v>2563</v>
      </c>
      <c r="J2" s="296"/>
      <c r="K2" s="5"/>
      <c r="L2" s="5"/>
    </row>
    <row r="3" spans="1:12">
      <c r="A3" s="297" t="s">
        <v>38</v>
      </c>
      <c r="B3" s="300" t="s">
        <v>43</v>
      </c>
      <c r="C3" s="301"/>
      <c r="D3" s="302"/>
      <c r="E3" s="297" t="s">
        <v>44</v>
      </c>
      <c r="F3" s="297" t="s">
        <v>45</v>
      </c>
      <c r="G3" s="309" t="s">
        <v>39</v>
      </c>
      <c r="H3" s="309" t="s">
        <v>40</v>
      </c>
      <c r="I3" s="324" t="s">
        <v>11</v>
      </c>
      <c r="J3" s="325"/>
      <c r="K3" s="309" t="s">
        <v>2</v>
      </c>
      <c r="L3" s="309" t="s">
        <v>3</v>
      </c>
    </row>
    <row r="4" spans="1:12" ht="24.75" customHeight="1">
      <c r="A4" s="298"/>
      <c r="B4" s="303"/>
      <c r="C4" s="304"/>
      <c r="D4" s="305"/>
      <c r="E4" s="298"/>
      <c r="F4" s="298"/>
      <c r="G4" s="310"/>
      <c r="H4" s="310"/>
      <c r="I4" s="306" t="s">
        <v>12</v>
      </c>
      <c r="J4" s="308"/>
      <c r="K4" s="310"/>
      <c r="L4" s="310"/>
    </row>
    <row r="5" spans="1:12" ht="24.75" customHeight="1">
      <c r="A5" s="299"/>
      <c r="B5" s="306"/>
      <c r="C5" s="307"/>
      <c r="D5" s="308"/>
      <c r="E5" s="299"/>
      <c r="F5" s="299"/>
      <c r="G5" s="1" t="s">
        <v>13</v>
      </c>
      <c r="H5" s="1" t="s">
        <v>13</v>
      </c>
      <c r="I5" s="2" t="s">
        <v>14</v>
      </c>
      <c r="J5" s="3" t="s">
        <v>4</v>
      </c>
      <c r="K5" s="1" t="s">
        <v>5</v>
      </c>
      <c r="L5" s="1" t="s">
        <v>6</v>
      </c>
    </row>
    <row r="6" spans="1:12" s="137" customFormat="1" ht="21.75" customHeight="1">
      <c r="A6" s="15" t="s">
        <v>47</v>
      </c>
      <c r="B6" s="16"/>
      <c r="C6" s="17"/>
      <c r="D6" s="18"/>
      <c r="E6" s="18"/>
      <c r="F6" s="18"/>
      <c r="G6" s="15"/>
      <c r="H6" s="15"/>
      <c r="I6" s="19"/>
      <c r="J6" s="20"/>
      <c r="K6" s="15"/>
      <c r="L6" s="15"/>
    </row>
    <row r="7" spans="1:12" s="137" customFormat="1" ht="55.5" customHeight="1">
      <c r="A7" s="21" t="s">
        <v>48</v>
      </c>
      <c r="B7" s="326"/>
      <c r="C7" s="327"/>
      <c r="D7" s="328"/>
      <c r="E7" s="22"/>
      <c r="F7" s="22"/>
      <c r="G7" s="23"/>
      <c r="H7" s="23"/>
      <c r="I7" s="53"/>
      <c r="J7" s="24"/>
      <c r="K7" s="23"/>
      <c r="L7" s="23"/>
    </row>
    <row r="8" spans="1:12" s="137" customFormat="1" ht="16.5" customHeight="1">
      <c r="A8" s="25"/>
      <c r="B8" s="321" t="s">
        <v>151</v>
      </c>
      <c r="C8" s="322"/>
      <c r="D8" s="323"/>
      <c r="E8" s="197" t="s">
        <v>29</v>
      </c>
      <c r="F8" s="197" t="s">
        <v>152</v>
      </c>
      <c r="G8" s="217">
        <v>241906</v>
      </c>
      <c r="H8" s="138">
        <v>0</v>
      </c>
      <c r="I8" s="54">
        <v>1</v>
      </c>
      <c r="J8" s="139">
        <v>0</v>
      </c>
      <c r="K8" s="7">
        <v>12</v>
      </c>
      <c r="L8" s="7">
        <v>1</v>
      </c>
    </row>
    <row r="9" spans="1:12" s="137" customFormat="1" ht="15.75">
      <c r="A9" s="25"/>
      <c r="B9" s="321" t="s">
        <v>153</v>
      </c>
      <c r="C9" s="322"/>
      <c r="D9" s="323"/>
      <c r="E9" s="27" t="s">
        <v>29</v>
      </c>
      <c r="F9" s="27" t="s">
        <v>150</v>
      </c>
      <c r="G9" s="217">
        <v>241906</v>
      </c>
      <c r="H9" s="138">
        <v>0</v>
      </c>
      <c r="I9" s="54">
        <v>1</v>
      </c>
      <c r="J9" s="139">
        <v>0</v>
      </c>
      <c r="K9" s="7">
        <v>12</v>
      </c>
      <c r="L9" s="7">
        <v>1</v>
      </c>
    </row>
    <row r="10" spans="1:12" s="137" customFormat="1" ht="15.75">
      <c r="A10" s="25"/>
      <c r="B10" s="321" t="s">
        <v>241</v>
      </c>
      <c r="C10" s="322"/>
      <c r="D10" s="323"/>
      <c r="E10" s="27" t="s">
        <v>29</v>
      </c>
      <c r="F10" s="27" t="s">
        <v>150</v>
      </c>
      <c r="G10" s="217">
        <v>241906</v>
      </c>
      <c r="H10" s="138">
        <v>0</v>
      </c>
      <c r="I10" s="54">
        <v>1</v>
      </c>
      <c r="J10" s="139">
        <v>0</v>
      </c>
      <c r="K10" s="7">
        <v>12</v>
      </c>
      <c r="L10" s="7">
        <v>1</v>
      </c>
    </row>
    <row r="11" spans="1:12" s="137" customFormat="1" ht="17.25" customHeight="1">
      <c r="A11" s="25"/>
      <c r="B11" s="311" t="s">
        <v>154</v>
      </c>
      <c r="C11" s="312"/>
      <c r="D11" s="313"/>
      <c r="E11" s="27" t="s">
        <v>29</v>
      </c>
      <c r="F11" s="31" t="s">
        <v>150</v>
      </c>
      <c r="G11" s="217">
        <v>241906</v>
      </c>
      <c r="H11" s="138">
        <v>0</v>
      </c>
      <c r="I11" s="54">
        <v>1</v>
      </c>
      <c r="J11" s="139">
        <v>0</v>
      </c>
      <c r="K11" s="7">
        <v>12</v>
      </c>
      <c r="L11" s="7">
        <v>1</v>
      </c>
    </row>
    <row r="12" spans="1:12" s="137" customFormat="1" ht="17.25" customHeight="1">
      <c r="A12" s="30"/>
      <c r="B12" s="318" t="s">
        <v>249</v>
      </c>
      <c r="C12" s="319"/>
      <c r="D12" s="320"/>
      <c r="E12" s="27" t="s">
        <v>29</v>
      </c>
      <c r="F12" s="27" t="s">
        <v>150</v>
      </c>
      <c r="G12" s="217">
        <v>242151</v>
      </c>
      <c r="H12" s="140"/>
      <c r="I12" s="31">
        <v>1</v>
      </c>
      <c r="J12" s="141"/>
      <c r="K12" s="34">
        <v>12</v>
      </c>
      <c r="L12" s="34">
        <v>1</v>
      </c>
    </row>
    <row r="13" spans="1:12" s="137" customFormat="1" ht="15.75" customHeight="1">
      <c r="A13" s="314" t="s">
        <v>16</v>
      </c>
      <c r="B13" s="314"/>
      <c r="C13" s="314"/>
      <c r="D13" s="314"/>
      <c r="E13" s="314"/>
      <c r="F13" s="314"/>
      <c r="G13" s="314"/>
      <c r="H13" s="314"/>
      <c r="I13" s="36">
        <f>SUM(I8:I12)</f>
        <v>5</v>
      </c>
      <c r="J13" s="36"/>
      <c r="K13" s="36"/>
      <c r="L13" s="36">
        <f>SUM(L8:L12)</f>
        <v>5</v>
      </c>
    </row>
    <row r="14" spans="1:12" s="137" customFormat="1" ht="77.25" customHeight="1">
      <c r="A14" s="37" t="s">
        <v>49</v>
      </c>
      <c r="B14" s="293"/>
      <c r="C14" s="294"/>
      <c r="D14" s="295"/>
      <c r="E14" s="55"/>
      <c r="F14" s="55"/>
      <c r="G14" s="38"/>
      <c r="H14" s="38"/>
      <c r="I14" s="39"/>
      <c r="J14" s="39"/>
      <c r="K14" s="39"/>
      <c r="L14" s="39"/>
    </row>
    <row r="15" spans="1:12" s="137" customFormat="1" ht="15.75">
      <c r="A15" s="35"/>
      <c r="B15" s="311" t="s">
        <v>251</v>
      </c>
      <c r="C15" s="312"/>
      <c r="D15" s="313"/>
      <c r="E15" s="226" t="s">
        <v>29</v>
      </c>
      <c r="F15" s="226" t="s">
        <v>150</v>
      </c>
      <c r="G15" s="217">
        <v>242214</v>
      </c>
      <c r="H15" s="229"/>
      <c r="I15" s="54">
        <v>1</v>
      </c>
      <c r="J15" s="139"/>
      <c r="K15" s="225">
        <v>12</v>
      </c>
      <c r="L15" s="225">
        <v>1</v>
      </c>
    </row>
    <row r="16" spans="1:12" s="137" customFormat="1" ht="15.75">
      <c r="A16" s="227"/>
      <c r="B16" s="315" t="s">
        <v>234</v>
      </c>
      <c r="C16" s="316"/>
      <c r="D16" s="317"/>
      <c r="E16" s="226" t="s">
        <v>29</v>
      </c>
      <c r="F16" s="228" t="s">
        <v>152</v>
      </c>
      <c r="G16" s="217">
        <v>241906</v>
      </c>
      <c r="H16" s="27"/>
      <c r="I16" s="54">
        <v>1</v>
      </c>
      <c r="J16" s="141">
        <v>0</v>
      </c>
      <c r="K16" s="224">
        <v>12</v>
      </c>
      <c r="L16" s="224">
        <v>1</v>
      </c>
    </row>
    <row r="17" spans="1:12" s="137" customFormat="1" ht="15.75">
      <c r="A17" s="42"/>
      <c r="B17" s="287" t="s">
        <v>242</v>
      </c>
      <c r="C17" s="288"/>
      <c r="D17" s="289"/>
      <c r="E17" s="29" t="s">
        <v>149</v>
      </c>
      <c r="F17" s="29" t="s">
        <v>150</v>
      </c>
      <c r="G17" s="217">
        <v>241906</v>
      </c>
      <c r="H17" s="27"/>
      <c r="I17" s="54">
        <v>1</v>
      </c>
      <c r="J17" s="139">
        <v>0</v>
      </c>
      <c r="K17" s="7">
        <v>12</v>
      </c>
      <c r="L17" s="7">
        <v>1</v>
      </c>
    </row>
    <row r="18" spans="1:12" s="137" customFormat="1" ht="15.75">
      <c r="A18" s="25"/>
      <c r="B18" s="311" t="s">
        <v>243</v>
      </c>
      <c r="C18" s="312"/>
      <c r="D18" s="313"/>
      <c r="E18" s="31" t="s">
        <v>149</v>
      </c>
      <c r="F18" s="31" t="s">
        <v>150</v>
      </c>
      <c r="G18" s="217">
        <v>241906</v>
      </c>
      <c r="H18" s="220"/>
      <c r="I18" s="31">
        <v>1</v>
      </c>
      <c r="J18" s="141">
        <v>0</v>
      </c>
      <c r="K18" s="34">
        <v>12</v>
      </c>
      <c r="L18" s="34">
        <v>1</v>
      </c>
    </row>
    <row r="19" spans="1:12" s="137" customFormat="1" ht="15.75">
      <c r="A19" s="25"/>
      <c r="B19" s="311" t="s">
        <v>250</v>
      </c>
      <c r="C19" s="312"/>
      <c r="D19" s="313"/>
      <c r="E19" s="219" t="s">
        <v>29</v>
      </c>
      <c r="F19" s="219" t="s">
        <v>150</v>
      </c>
      <c r="G19" s="217">
        <v>242214</v>
      </c>
      <c r="H19" s="27"/>
      <c r="I19" s="54">
        <v>1</v>
      </c>
      <c r="J19" s="139"/>
      <c r="K19" s="218">
        <v>12</v>
      </c>
      <c r="L19" s="218">
        <v>1</v>
      </c>
    </row>
    <row r="20" spans="1:12" s="137" customFormat="1" ht="15.75">
      <c r="A20" s="314" t="s">
        <v>16</v>
      </c>
      <c r="B20" s="314"/>
      <c r="C20" s="314"/>
      <c r="D20" s="314"/>
      <c r="E20" s="314"/>
      <c r="F20" s="314"/>
      <c r="G20" s="314"/>
      <c r="H20" s="314"/>
      <c r="I20" s="36">
        <f>SUM(I15:I19)</f>
        <v>5</v>
      </c>
      <c r="J20" s="36"/>
      <c r="K20" s="36"/>
      <c r="L20" s="36">
        <f>SUM(L15:L19)</f>
        <v>5</v>
      </c>
    </row>
    <row r="21" spans="1:12" s="137" customFormat="1" ht="47.25">
      <c r="A21" s="21" t="s">
        <v>50</v>
      </c>
      <c r="B21" s="326"/>
      <c r="C21" s="327"/>
      <c r="D21" s="328"/>
      <c r="E21" s="22"/>
      <c r="F21" s="22"/>
      <c r="G21" s="23"/>
      <c r="H21" s="23"/>
      <c r="I21" s="53"/>
      <c r="J21" s="24"/>
      <c r="K21" s="23"/>
      <c r="L21" s="23"/>
    </row>
    <row r="22" spans="1:12" s="137" customFormat="1" ht="15.75">
      <c r="A22" s="25"/>
      <c r="B22" s="321" t="s">
        <v>157</v>
      </c>
      <c r="C22" s="322"/>
      <c r="D22" s="323"/>
      <c r="E22" s="27" t="s">
        <v>29</v>
      </c>
      <c r="F22" s="27" t="s">
        <v>150</v>
      </c>
      <c r="G22" s="217">
        <v>241906</v>
      </c>
      <c r="H22" s="27"/>
      <c r="I22" s="54">
        <v>1</v>
      </c>
      <c r="J22" s="28"/>
      <c r="K22" s="7">
        <v>12</v>
      </c>
      <c r="L22" s="7">
        <v>1</v>
      </c>
    </row>
    <row r="23" spans="1:12" s="137" customFormat="1" ht="15.75">
      <c r="A23" s="25"/>
      <c r="B23" s="287" t="s">
        <v>156</v>
      </c>
      <c r="C23" s="288"/>
      <c r="D23" s="289"/>
      <c r="E23" s="29" t="s">
        <v>29</v>
      </c>
      <c r="F23" s="29" t="s">
        <v>150</v>
      </c>
      <c r="G23" s="217">
        <v>23316</v>
      </c>
      <c r="H23" s="56">
        <v>23524</v>
      </c>
      <c r="I23" s="54">
        <v>1</v>
      </c>
      <c r="J23" s="28"/>
      <c r="K23" s="7">
        <v>5</v>
      </c>
      <c r="L23" s="7">
        <v>0</v>
      </c>
    </row>
    <row r="24" spans="1:12" s="137" customFormat="1" ht="15.75">
      <c r="A24" s="25"/>
      <c r="B24" s="321" t="s">
        <v>186</v>
      </c>
      <c r="C24" s="322"/>
      <c r="D24" s="323"/>
      <c r="E24" s="27" t="s">
        <v>149</v>
      </c>
      <c r="F24" s="27" t="s">
        <v>150</v>
      </c>
      <c r="G24" s="217">
        <v>241906</v>
      </c>
      <c r="H24" s="27"/>
      <c r="I24" s="54">
        <v>1</v>
      </c>
      <c r="J24" s="28"/>
      <c r="K24" s="7">
        <v>12</v>
      </c>
      <c r="L24" s="7">
        <v>1</v>
      </c>
    </row>
    <row r="25" spans="1:12" s="137" customFormat="1" ht="15.75">
      <c r="A25" s="25"/>
      <c r="B25" s="311" t="s">
        <v>187</v>
      </c>
      <c r="C25" s="312"/>
      <c r="D25" s="313"/>
      <c r="E25" s="31" t="s">
        <v>149</v>
      </c>
      <c r="F25" s="31" t="s">
        <v>150</v>
      </c>
      <c r="G25" s="217">
        <v>241906</v>
      </c>
      <c r="H25" s="27"/>
      <c r="I25" s="54">
        <v>1</v>
      </c>
      <c r="J25" s="28"/>
      <c r="K25" s="7">
        <v>12</v>
      </c>
      <c r="L25" s="7">
        <v>1</v>
      </c>
    </row>
    <row r="26" spans="1:12" s="137" customFormat="1" ht="15.75">
      <c r="A26" s="25"/>
      <c r="B26" s="321" t="s">
        <v>163</v>
      </c>
      <c r="C26" s="322"/>
      <c r="D26" s="323"/>
      <c r="E26" s="197" t="s">
        <v>29</v>
      </c>
      <c r="F26" s="197" t="s">
        <v>152</v>
      </c>
      <c r="G26" s="217">
        <v>241906</v>
      </c>
      <c r="H26" s="217"/>
      <c r="I26" s="54">
        <v>1</v>
      </c>
      <c r="J26" s="28"/>
      <c r="K26" s="196">
        <v>12</v>
      </c>
      <c r="L26" s="196">
        <v>1</v>
      </c>
    </row>
    <row r="27" spans="1:12" s="137" customFormat="1" ht="15.75">
      <c r="A27" s="25"/>
      <c r="B27" s="321" t="s">
        <v>264</v>
      </c>
      <c r="C27" s="322"/>
      <c r="D27" s="323"/>
      <c r="E27" s="228" t="s">
        <v>149</v>
      </c>
      <c r="F27" s="228" t="s">
        <v>150</v>
      </c>
      <c r="G27" s="217">
        <v>23316</v>
      </c>
      <c r="H27" s="220">
        <v>44343</v>
      </c>
      <c r="I27" s="31">
        <v>1</v>
      </c>
      <c r="J27" s="33"/>
      <c r="K27" s="34">
        <v>7</v>
      </c>
      <c r="L27" s="34">
        <v>0.5</v>
      </c>
    </row>
    <row r="28" spans="1:12" s="137" customFormat="1" ht="15.75">
      <c r="A28" s="30"/>
      <c r="B28" s="321" t="s">
        <v>155</v>
      </c>
      <c r="C28" s="322"/>
      <c r="D28" s="323"/>
      <c r="E28" s="197" t="s">
        <v>29</v>
      </c>
      <c r="F28" s="197" t="s">
        <v>150</v>
      </c>
      <c r="G28" s="217">
        <v>23316</v>
      </c>
      <c r="H28" s="32">
        <v>44223</v>
      </c>
      <c r="I28" s="31">
        <v>1</v>
      </c>
      <c r="J28" s="33"/>
      <c r="K28" s="34">
        <v>8</v>
      </c>
      <c r="L28" s="34">
        <v>0.5</v>
      </c>
    </row>
    <row r="29" spans="1:12" s="137" customFormat="1" ht="15.75">
      <c r="A29" s="314" t="s">
        <v>16</v>
      </c>
      <c r="B29" s="314"/>
      <c r="C29" s="314"/>
      <c r="D29" s="314"/>
      <c r="E29" s="314"/>
      <c r="F29" s="314"/>
      <c r="G29" s="314"/>
      <c r="H29" s="314"/>
      <c r="I29" s="36">
        <f>SUM(I22:I28)</f>
        <v>7</v>
      </c>
      <c r="J29" s="36"/>
      <c r="K29" s="36"/>
      <c r="L29" s="36">
        <f>SUM(L22:L28)</f>
        <v>5</v>
      </c>
    </row>
    <row r="30" spans="1:12" s="137" customFormat="1" ht="15.75">
      <c r="A30" s="332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4"/>
    </row>
    <row r="31" spans="1:12" s="137" customFormat="1" ht="47.25">
      <c r="A31" s="37" t="s">
        <v>188</v>
      </c>
      <c r="B31" s="293"/>
      <c r="C31" s="294"/>
      <c r="D31" s="295"/>
      <c r="E31" s="55"/>
      <c r="F31" s="55"/>
      <c r="G31" s="38"/>
      <c r="H31" s="38"/>
      <c r="I31" s="39"/>
      <c r="J31" s="39"/>
      <c r="K31" s="39"/>
      <c r="L31" s="39"/>
    </row>
    <row r="32" spans="1:12" s="137" customFormat="1" ht="15.75">
      <c r="A32" s="221"/>
      <c r="B32" s="318" t="s">
        <v>235</v>
      </c>
      <c r="C32" s="319"/>
      <c r="D32" s="320"/>
      <c r="E32" s="233" t="s">
        <v>29</v>
      </c>
      <c r="F32" s="30" t="s">
        <v>152</v>
      </c>
      <c r="G32" s="217">
        <v>241906</v>
      </c>
      <c r="H32" s="58"/>
      <c r="I32" s="54">
        <v>1</v>
      </c>
      <c r="J32" s="28"/>
      <c r="K32" s="30">
        <v>12</v>
      </c>
      <c r="L32" s="30">
        <v>1</v>
      </c>
    </row>
    <row r="33" spans="1:12" s="137" customFormat="1" ht="15.75">
      <c r="A33" s="41"/>
      <c r="B33" s="318" t="s">
        <v>158</v>
      </c>
      <c r="C33" s="319"/>
      <c r="D33" s="320"/>
      <c r="E33" s="233" t="s">
        <v>29</v>
      </c>
      <c r="F33" s="30" t="s">
        <v>152</v>
      </c>
      <c r="G33" s="217">
        <v>241906</v>
      </c>
      <c r="H33" s="41"/>
      <c r="I33" s="40">
        <v>1</v>
      </c>
      <c r="J33" s="40"/>
      <c r="K33" s="40">
        <v>12</v>
      </c>
      <c r="L33" s="40">
        <v>1</v>
      </c>
    </row>
    <row r="34" spans="1:12" s="137" customFormat="1" ht="15.75">
      <c r="A34" s="25"/>
      <c r="B34" s="335" t="s">
        <v>189</v>
      </c>
      <c r="C34" s="336"/>
      <c r="D34" s="337"/>
      <c r="E34" s="43" t="s">
        <v>149</v>
      </c>
      <c r="F34" s="43" t="s">
        <v>150</v>
      </c>
      <c r="G34" s="217">
        <v>241906</v>
      </c>
      <c r="H34" s="25"/>
      <c r="I34" s="59">
        <v>1</v>
      </c>
      <c r="J34" s="44"/>
      <c r="K34" s="14">
        <v>12</v>
      </c>
      <c r="L34" s="14">
        <v>1</v>
      </c>
    </row>
    <row r="35" spans="1:12" s="137" customFormat="1" ht="15.75">
      <c r="A35" s="25"/>
      <c r="B35" s="329" t="s">
        <v>236</v>
      </c>
      <c r="C35" s="330"/>
      <c r="D35" s="331"/>
      <c r="E35" s="143" t="s">
        <v>149</v>
      </c>
      <c r="F35" s="143" t="s">
        <v>150</v>
      </c>
      <c r="G35" s="217">
        <v>241906</v>
      </c>
      <c r="H35" s="143"/>
      <c r="I35" s="144">
        <v>1</v>
      </c>
      <c r="J35" s="145"/>
      <c r="K35" s="146">
        <v>12</v>
      </c>
      <c r="L35" s="146">
        <v>1</v>
      </c>
    </row>
    <row r="36" spans="1:12" s="137" customFormat="1" ht="15.75">
      <c r="A36" s="25"/>
      <c r="B36" s="290" t="s">
        <v>244</v>
      </c>
      <c r="C36" s="291"/>
      <c r="D36" s="292"/>
      <c r="E36" s="30" t="s">
        <v>149</v>
      </c>
      <c r="F36" s="57" t="s">
        <v>152</v>
      </c>
      <c r="G36" s="217">
        <v>242151</v>
      </c>
      <c r="H36" s="25"/>
      <c r="I36" s="59">
        <v>1</v>
      </c>
      <c r="J36" s="44"/>
      <c r="K36" s="218">
        <v>12</v>
      </c>
      <c r="L36" s="218">
        <v>1</v>
      </c>
    </row>
    <row r="37" spans="1:12" s="137" customFormat="1" ht="15.75">
      <c r="A37" s="314" t="s">
        <v>16</v>
      </c>
      <c r="B37" s="314"/>
      <c r="C37" s="314"/>
      <c r="D37" s="314"/>
      <c r="E37" s="314"/>
      <c r="F37" s="314"/>
      <c r="G37" s="314"/>
      <c r="H37" s="314"/>
      <c r="I37" s="36">
        <f>SUM(I32:I36)</f>
        <v>5</v>
      </c>
      <c r="J37" s="36"/>
      <c r="K37" s="36"/>
      <c r="L37" s="36">
        <v>5</v>
      </c>
    </row>
    <row r="38" spans="1:12" s="137" customFormat="1" ht="15.75">
      <c r="A38" s="332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4"/>
    </row>
    <row r="39" spans="1:12" s="137" customFormat="1" ht="31.5">
      <c r="A39" s="37" t="s">
        <v>51</v>
      </c>
      <c r="B39" s="293"/>
      <c r="C39" s="294"/>
      <c r="D39" s="295"/>
      <c r="E39" s="55"/>
      <c r="F39" s="55"/>
      <c r="G39" s="38"/>
      <c r="H39" s="38"/>
      <c r="I39" s="39"/>
      <c r="J39" s="39"/>
      <c r="K39" s="39"/>
      <c r="L39" s="39"/>
    </row>
    <row r="40" spans="1:12" s="137" customFormat="1" ht="15.75">
      <c r="A40" s="35"/>
      <c r="B40" s="287" t="s">
        <v>192</v>
      </c>
      <c r="C40" s="288"/>
      <c r="D40" s="289"/>
      <c r="E40" s="27" t="s">
        <v>149</v>
      </c>
      <c r="F40" s="27" t="s">
        <v>150</v>
      </c>
      <c r="G40" s="217">
        <v>241906</v>
      </c>
      <c r="H40" s="25"/>
      <c r="I40" s="59">
        <v>1</v>
      </c>
      <c r="J40" s="44"/>
      <c r="K40" s="225">
        <v>12</v>
      </c>
      <c r="L40" s="225">
        <v>1</v>
      </c>
    </row>
    <row r="41" spans="1:12" s="137" customFormat="1" ht="15.75">
      <c r="A41" s="227"/>
      <c r="B41" s="290" t="s">
        <v>159</v>
      </c>
      <c r="C41" s="291"/>
      <c r="D41" s="292"/>
      <c r="E41" s="56" t="s">
        <v>29</v>
      </c>
      <c r="F41" s="57" t="s">
        <v>152</v>
      </c>
      <c r="G41" s="217">
        <v>241906</v>
      </c>
      <c r="H41" s="227"/>
      <c r="I41" s="40">
        <v>1</v>
      </c>
      <c r="J41" s="40"/>
      <c r="K41" s="40">
        <v>12</v>
      </c>
      <c r="L41" s="40">
        <v>1</v>
      </c>
    </row>
    <row r="42" spans="1:12" s="137" customFormat="1" ht="15.75">
      <c r="A42" s="41"/>
      <c r="B42" s="290" t="s">
        <v>190</v>
      </c>
      <c r="C42" s="291"/>
      <c r="D42" s="292"/>
      <c r="E42" s="57" t="s">
        <v>149</v>
      </c>
      <c r="F42" s="30" t="s">
        <v>150</v>
      </c>
      <c r="G42" s="217">
        <v>241906</v>
      </c>
      <c r="H42" s="41"/>
      <c r="I42" s="40">
        <v>1</v>
      </c>
      <c r="J42" s="40"/>
      <c r="K42" s="40">
        <v>12</v>
      </c>
      <c r="L42" s="40">
        <v>1</v>
      </c>
    </row>
    <row r="43" spans="1:12" s="137" customFormat="1" ht="15.75">
      <c r="A43" s="42"/>
      <c r="B43" s="318" t="s">
        <v>191</v>
      </c>
      <c r="C43" s="319"/>
      <c r="D43" s="320"/>
      <c r="E43" s="30" t="s">
        <v>149</v>
      </c>
      <c r="F43" s="30" t="s">
        <v>150</v>
      </c>
      <c r="G43" s="217">
        <v>241906</v>
      </c>
      <c r="H43" s="58"/>
      <c r="I43" s="54">
        <v>1</v>
      </c>
      <c r="J43" s="28"/>
      <c r="K43" s="30">
        <v>12</v>
      </c>
      <c r="L43" s="30">
        <v>1</v>
      </c>
    </row>
    <row r="44" spans="1:12" s="137" customFormat="1" ht="15.75">
      <c r="A44" s="25"/>
      <c r="B44" s="287" t="s">
        <v>265</v>
      </c>
      <c r="C44" s="288"/>
      <c r="D44" s="289"/>
      <c r="E44" s="27" t="s">
        <v>149</v>
      </c>
      <c r="F44" s="27" t="s">
        <v>150</v>
      </c>
      <c r="G44" s="217">
        <v>23316</v>
      </c>
      <c r="H44" s="231">
        <v>23431</v>
      </c>
      <c r="I44" s="59">
        <v>1</v>
      </c>
      <c r="J44" s="44"/>
      <c r="K44" s="225">
        <v>7</v>
      </c>
      <c r="L44" s="225">
        <v>0.5</v>
      </c>
    </row>
    <row r="45" spans="1:12" s="137" customFormat="1" ht="15.75">
      <c r="A45" s="25"/>
      <c r="B45" s="287" t="s">
        <v>245</v>
      </c>
      <c r="C45" s="288"/>
      <c r="D45" s="289"/>
      <c r="E45" s="27" t="s">
        <v>149</v>
      </c>
      <c r="F45" s="27" t="s">
        <v>150</v>
      </c>
      <c r="G45" s="217">
        <v>241906</v>
      </c>
      <c r="H45" s="231">
        <v>23431</v>
      </c>
      <c r="I45" s="54">
        <v>1</v>
      </c>
      <c r="J45" s="28"/>
      <c r="K45" s="7">
        <v>5</v>
      </c>
      <c r="L45" s="7">
        <v>0</v>
      </c>
    </row>
    <row r="46" spans="1:12" s="137" customFormat="1" ht="15.75">
      <c r="A46" s="284" t="s">
        <v>16</v>
      </c>
      <c r="B46" s="285"/>
      <c r="C46" s="285"/>
      <c r="D46" s="285"/>
      <c r="E46" s="285"/>
      <c r="F46" s="285"/>
      <c r="G46" s="285"/>
      <c r="H46" s="286"/>
      <c r="I46" s="36">
        <f>SUM(I40:I45)</f>
        <v>6</v>
      </c>
      <c r="J46" s="36"/>
      <c r="K46" s="36"/>
      <c r="L46" s="36">
        <f>SUM(L40:L45)</f>
        <v>4.5</v>
      </c>
    </row>
    <row r="47" spans="1:12" s="137" customFormat="1" ht="31.5">
      <c r="A47" s="37" t="s">
        <v>193</v>
      </c>
      <c r="B47" s="293"/>
      <c r="C47" s="294"/>
      <c r="D47" s="295"/>
      <c r="E47" s="55"/>
      <c r="F47" s="55"/>
      <c r="G47" s="38"/>
      <c r="H47" s="38"/>
      <c r="I47" s="39"/>
      <c r="J47" s="39"/>
      <c r="K47" s="39"/>
      <c r="L47" s="39"/>
    </row>
    <row r="48" spans="1:12" s="137" customFormat="1" ht="15.75">
      <c r="A48" s="35"/>
      <c r="B48" s="290" t="s">
        <v>194</v>
      </c>
      <c r="C48" s="291"/>
      <c r="D48" s="292"/>
      <c r="E48" s="30" t="s">
        <v>29</v>
      </c>
      <c r="F48" s="30" t="s">
        <v>150</v>
      </c>
      <c r="G48" s="217">
        <v>241906</v>
      </c>
      <c r="H48" s="58"/>
      <c r="I48" s="54">
        <v>1</v>
      </c>
      <c r="J48" s="28"/>
      <c r="K48" s="30">
        <v>12</v>
      </c>
      <c r="L48" s="30">
        <v>1</v>
      </c>
    </row>
    <row r="49" spans="1:12" s="137" customFormat="1" ht="15.75">
      <c r="A49" s="227"/>
      <c r="B49" s="287" t="s">
        <v>195</v>
      </c>
      <c r="C49" s="288"/>
      <c r="D49" s="289"/>
      <c r="E49" s="56" t="s">
        <v>149</v>
      </c>
      <c r="F49" s="56" t="s">
        <v>150</v>
      </c>
      <c r="G49" s="217">
        <v>241906</v>
      </c>
      <c r="H49" s="227"/>
      <c r="I49" s="40">
        <v>1</v>
      </c>
      <c r="J49" s="40"/>
      <c r="K49" s="40">
        <v>12</v>
      </c>
      <c r="L49" s="40">
        <v>1</v>
      </c>
    </row>
    <row r="50" spans="1:12" s="137" customFormat="1" ht="15.75">
      <c r="A50" s="42"/>
      <c r="B50" s="290" t="s">
        <v>266</v>
      </c>
      <c r="C50" s="291"/>
      <c r="D50" s="292"/>
      <c r="E50" s="56" t="s">
        <v>149</v>
      </c>
      <c r="F50" s="30" t="s">
        <v>152</v>
      </c>
      <c r="G50" s="217">
        <v>23316</v>
      </c>
      <c r="H50" s="232">
        <v>23431</v>
      </c>
      <c r="I50" s="54">
        <v>1</v>
      </c>
      <c r="J50" s="28"/>
      <c r="K50" s="30">
        <v>7</v>
      </c>
      <c r="L50" s="30">
        <v>0.5</v>
      </c>
    </row>
    <row r="51" spans="1:12" s="137" customFormat="1" ht="15.75">
      <c r="A51" s="25"/>
      <c r="B51" s="287" t="s">
        <v>160</v>
      </c>
      <c r="C51" s="288"/>
      <c r="D51" s="289"/>
      <c r="E51" s="30" t="s">
        <v>29</v>
      </c>
      <c r="F51" s="164" t="s">
        <v>150</v>
      </c>
      <c r="G51" s="217">
        <v>23316</v>
      </c>
      <c r="H51" s="232">
        <v>23431</v>
      </c>
      <c r="I51" s="54">
        <v>1</v>
      </c>
      <c r="J51" s="28"/>
      <c r="K51" s="7">
        <v>5</v>
      </c>
      <c r="L51" s="7">
        <v>0</v>
      </c>
    </row>
    <row r="52" spans="1:12" s="137" customFormat="1" ht="15.75">
      <c r="A52" s="25"/>
      <c r="B52" s="287" t="s">
        <v>162</v>
      </c>
      <c r="C52" s="288"/>
      <c r="D52" s="289"/>
      <c r="E52" s="27" t="s">
        <v>149</v>
      </c>
      <c r="F52" s="163" t="s">
        <v>150</v>
      </c>
      <c r="G52" s="217">
        <v>241906</v>
      </c>
      <c r="H52" s="25"/>
      <c r="I52" s="59">
        <v>1</v>
      </c>
      <c r="J52" s="44"/>
      <c r="K52" s="14">
        <v>12</v>
      </c>
      <c r="L52" s="14">
        <v>1</v>
      </c>
    </row>
    <row r="53" spans="1:12" s="137" customFormat="1" ht="15.75">
      <c r="A53" s="41"/>
      <c r="B53" s="290" t="s">
        <v>246</v>
      </c>
      <c r="C53" s="291"/>
      <c r="D53" s="292"/>
      <c r="E53" s="30" t="s">
        <v>29</v>
      </c>
      <c r="F53" s="57" t="s">
        <v>150</v>
      </c>
      <c r="G53" s="217">
        <v>241906</v>
      </c>
      <c r="H53" s="41"/>
      <c r="I53" s="40">
        <v>1</v>
      </c>
      <c r="J53" s="40"/>
      <c r="K53" s="40">
        <v>12</v>
      </c>
      <c r="L53" s="40">
        <v>1</v>
      </c>
    </row>
    <row r="54" spans="1:12" s="137" customFormat="1" ht="19.5" customHeight="1">
      <c r="A54" s="314" t="s">
        <v>16</v>
      </c>
      <c r="B54" s="314"/>
      <c r="C54" s="314"/>
      <c r="D54" s="314"/>
      <c r="E54" s="314"/>
      <c r="F54" s="314"/>
      <c r="G54" s="314"/>
      <c r="H54" s="314"/>
      <c r="I54" s="36">
        <f>SUM(I48:I53)</f>
        <v>6</v>
      </c>
      <c r="J54" s="36"/>
      <c r="K54" s="36"/>
      <c r="L54" s="36">
        <f>SUM(L48:L53)</f>
        <v>4.5</v>
      </c>
    </row>
    <row r="55" spans="1:12" s="137" customFormat="1" ht="18.75" customHeight="1">
      <c r="A55" s="15" t="s">
        <v>42</v>
      </c>
      <c r="B55" s="16"/>
      <c r="C55" s="17"/>
      <c r="D55" s="18"/>
      <c r="E55" s="18"/>
      <c r="F55" s="18"/>
      <c r="G55" s="15"/>
      <c r="H55" s="15"/>
      <c r="I55" s="19"/>
      <c r="J55" s="20"/>
      <c r="K55" s="15"/>
      <c r="L55" s="15"/>
    </row>
    <row r="56" spans="1:12" s="137" customFormat="1" ht="44.25" customHeight="1">
      <c r="A56" s="21" t="s">
        <v>52</v>
      </c>
      <c r="B56" s="344"/>
      <c r="C56" s="345"/>
      <c r="D56" s="346"/>
      <c r="E56" s="22"/>
      <c r="F56" s="22"/>
      <c r="G56" s="23"/>
      <c r="H56" s="23"/>
      <c r="I56" s="53"/>
      <c r="J56" s="24"/>
      <c r="K56" s="23"/>
      <c r="L56" s="23"/>
    </row>
    <row r="57" spans="1:12" s="137" customFormat="1" ht="15.75">
      <c r="A57" s="25"/>
      <c r="B57" s="321" t="s">
        <v>165</v>
      </c>
      <c r="C57" s="322"/>
      <c r="D57" s="323"/>
      <c r="E57" s="29" t="s">
        <v>29</v>
      </c>
      <c r="F57" s="29" t="s">
        <v>152</v>
      </c>
      <c r="G57" s="217">
        <v>240967</v>
      </c>
      <c r="H57" s="27"/>
      <c r="I57" s="54">
        <v>1</v>
      </c>
      <c r="J57" s="28"/>
      <c r="K57" s="7">
        <v>12</v>
      </c>
      <c r="L57" s="7">
        <v>1</v>
      </c>
    </row>
    <row r="58" spans="1:12" s="137" customFormat="1" ht="15.75">
      <c r="A58" s="25"/>
      <c r="B58" s="311" t="s">
        <v>166</v>
      </c>
      <c r="C58" s="312"/>
      <c r="D58" s="313"/>
      <c r="E58" s="27" t="s">
        <v>29</v>
      </c>
      <c r="F58" s="27" t="s">
        <v>152</v>
      </c>
      <c r="G58" s="217">
        <v>240967</v>
      </c>
      <c r="H58" s="27"/>
      <c r="I58" s="54">
        <v>1</v>
      </c>
      <c r="J58" s="28"/>
      <c r="K58" s="7">
        <v>12</v>
      </c>
      <c r="L58" s="7">
        <v>1</v>
      </c>
    </row>
    <row r="59" spans="1:12" s="137" customFormat="1" ht="15.75">
      <c r="A59" s="25"/>
      <c r="B59" s="287" t="s">
        <v>164</v>
      </c>
      <c r="C59" s="288"/>
      <c r="D59" s="289"/>
      <c r="E59" s="26" t="s">
        <v>149</v>
      </c>
      <c r="F59" s="26" t="s">
        <v>152</v>
      </c>
      <c r="G59" s="217">
        <v>240967</v>
      </c>
      <c r="H59" s="27"/>
      <c r="I59" s="54">
        <v>1</v>
      </c>
      <c r="J59" s="28"/>
      <c r="K59" s="7">
        <v>12</v>
      </c>
      <c r="L59" s="7">
        <v>1</v>
      </c>
    </row>
    <row r="60" spans="1:12" s="137" customFormat="1" ht="15.75">
      <c r="A60" s="314" t="s">
        <v>16</v>
      </c>
      <c r="B60" s="314"/>
      <c r="C60" s="314"/>
      <c r="D60" s="314"/>
      <c r="E60" s="314"/>
      <c r="F60" s="314"/>
      <c r="G60" s="314"/>
      <c r="H60" s="314"/>
      <c r="I60" s="36">
        <f>SUM(I57:I59)</f>
        <v>3</v>
      </c>
      <c r="J60" s="36"/>
      <c r="K60" s="36"/>
      <c r="L60" s="36">
        <f>SUM(L57:L59)</f>
        <v>3</v>
      </c>
    </row>
    <row r="61" spans="1:12" s="142" customFormat="1" ht="15.75" customHeight="1">
      <c r="A61" s="47" t="s">
        <v>53</v>
      </c>
      <c r="B61" s="48"/>
      <c r="C61" s="49"/>
      <c r="D61" s="50"/>
      <c r="E61" s="47"/>
      <c r="F61" s="47"/>
      <c r="G61" s="47"/>
      <c r="H61" s="47"/>
      <c r="I61" s="46"/>
      <c r="J61" s="46"/>
      <c r="K61" s="46"/>
      <c r="L61" s="46"/>
    </row>
    <row r="62" spans="1:12" s="137" customFormat="1" ht="59.25" customHeight="1">
      <c r="A62" s="37" t="s">
        <v>54</v>
      </c>
      <c r="B62" s="293"/>
      <c r="C62" s="294"/>
      <c r="D62" s="295"/>
      <c r="E62" s="55"/>
      <c r="F62" s="55"/>
      <c r="G62" s="38"/>
      <c r="H62" s="38"/>
      <c r="I62" s="39"/>
      <c r="J62" s="39"/>
      <c r="K62" s="39"/>
      <c r="L62" s="39"/>
    </row>
    <row r="63" spans="1:12" s="137" customFormat="1" ht="15.75">
      <c r="A63" s="35"/>
      <c r="B63" s="287" t="s">
        <v>161</v>
      </c>
      <c r="C63" s="288"/>
      <c r="D63" s="289"/>
      <c r="E63" s="27" t="s">
        <v>29</v>
      </c>
      <c r="F63" s="27" t="s">
        <v>152</v>
      </c>
      <c r="G63" s="217">
        <v>240045</v>
      </c>
      <c r="H63" s="217">
        <v>242214</v>
      </c>
      <c r="I63" s="40">
        <v>1</v>
      </c>
      <c r="J63" s="40"/>
      <c r="K63" s="40">
        <v>12</v>
      </c>
      <c r="L63" s="40">
        <v>1</v>
      </c>
    </row>
    <row r="64" spans="1:12" s="142" customFormat="1" ht="15.75">
      <c r="A64" s="41"/>
      <c r="B64" s="341" t="s">
        <v>247</v>
      </c>
      <c r="C64" s="342"/>
      <c r="D64" s="343"/>
      <c r="E64" s="27" t="s">
        <v>29</v>
      </c>
      <c r="F64" s="230" t="s">
        <v>152</v>
      </c>
      <c r="G64" s="217">
        <v>242214</v>
      </c>
      <c r="H64" s="217"/>
      <c r="I64" s="59">
        <v>1</v>
      </c>
      <c r="J64" s="44"/>
      <c r="K64" s="225">
        <v>12</v>
      </c>
      <c r="L64" s="225">
        <v>1</v>
      </c>
    </row>
    <row r="65" spans="1:12" s="137" customFormat="1" ht="15.75">
      <c r="A65" s="25"/>
      <c r="B65" s="290" t="s">
        <v>196</v>
      </c>
      <c r="C65" s="291"/>
      <c r="D65" s="292"/>
      <c r="E65" s="57" t="s">
        <v>31</v>
      </c>
      <c r="F65" s="57" t="s">
        <v>152</v>
      </c>
      <c r="G65" s="217">
        <v>240045</v>
      </c>
      <c r="H65" s="217">
        <v>242214</v>
      </c>
      <c r="I65" s="40">
        <v>1</v>
      </c>
      <c r="J65" s="40"/>
      <c r="K65" s="40">
        <v>12</v>
      </c>
      <c r="L65" s="40">
        <v>1</v>
      </c>
    </row>
    <row r="66" spans="1:12" s="45" customFormat="1" ht="18" customHeight="1">
      <c r="A66" s="314" t="s">
        <v>16</v>
      </c>
      <c r="B66" s="314"/>
      <c r="C66" s="314"/>
      <c r="D66" s="314"/>
      <c r="E66" s="314"/>
      <c r="F66" s="314"/>
      <c r="G66" s="314"/>
      <c r="H66" s="314"/>
      <c r="I66" s="36">
        <f>SUM(I63:I65)</f>
        <v>3</v>
      </c>
      <c r="J66" s="36"/>
      <c r="K66" s="36"/>
      <c r="L66" s="36">
        <f>SUM(L63:L65)</f>
        <v>3</v>
      </c>
    </row>
    <row r="67" spans="1:12" ht="15.75">
      <c r="A67" s="350" t="s">
        <v>252</v>
      </c>
      <c r="B67" s="351"/>
      <c r="C67" s="351"/>
      <c r="D67" s="352"/>
      <c r="E67" s="347"/>
      <c r="F67" s="348"/>
      <c r="G67" s="349"/>
      <c r="H67" s="47"/>
      <c r="I67" s="46"/>
      <c r="J67" s="46"/>
      <c r="K67" s="46"/>
      <c r="L67" s="46"/>
    </row>
    <row r="68" spans="1:12" ht="15.75">
      <c r="A68" s="37" t="s">
        <v>248</v>
      </c>
      <c r="B68" s="293"/>
      <c r="C68" s="294"/>
      <c r="D68" s="295"/>
      <c r="E68" s="55"/>
      <c r="F68" s="55"/>
      <c r="G68" s="38"/>
      <c r="H68" s="38"/>
      <c r="I68" s="39"/>
      <c r="J68" s="39"/>
      <c r="K68" s="39"/>
      <c r="L68" s="39"/>
    </row>
    <row r="69" spans="1:12" ht="15.75">
      <c r="A69" s="216"/>
      <c r="B69" s="318" t="s">
        <v>168</v>
      </c>
      <c r="C69" s="319"/>
      <c r="D69" s="320"/>
      <c r="E69" s="56" t="s">
        <v>29</v>
      </c>
      <c r="F69" s="30" t="s">
        <v>152</v>
      </c>
      <c r="G69" s="217">
        <v>241906</v>
      </c>
      <c r="H69" s="216"/>
      <c r="I69" s="40">
        <v>1</v>
      </c>
      <c r="J69" s="40"/>
      <c r="K69" s="40">
        <v>12</v>
      </c>
      <c r="L69" s="40">
        <v>1</v>
      </c>
    </row>
    <row r="70" spans="1:12" ht="15.75">
      <c r="A70" s="216"/>
      <c r="B70" s="338" t="s">
        <v>167</v>
      </c>
      <c r="C70" s="339"/>
      <c r="D70" s="340"/>
      <c r="E70" s="56" t="s">
        <v>29</v>
      </c>
      <c r="F70" s="56" t="s">
        <v>152</v>
      </c>
      <c r="G70" s="217">
        <v>241906</v>
      </c>
      <c r="H70" s="216"/>
      <c r="I70" s="40">
        <v>1</v>
      </c>
      <c r="J70" s="40"/>
      <c r="K70" s="40">
        <v>12</v>
      </c>
      <c r="L70" s="40">
        <v>1</v>
      </c>
    </row>
    <row r="71" spans="1:12" ht="15.75">
      <c r="A71" s="25"/>
      <c r="B71" s="341" t="s">
        <v>169</v>
      </c>
      <c r="C71" s="342"/>
      <c r="D71" s="343"/>
      <c r="E71" s="215" t="s">
        <v>29</v>
      </c>
      <c r="F71" s="215" t="s">
        <v>152</v>
      </c>
      <c r="G71" s="217">
        <v>241906</v>
      </c>
      <c r="H71" s="25"/>
      <c r="I71" s="59">
        <v>1</v>
      </c>
      <c r="J71" s="44"/>
      <c r="K71" s="214">
        <v>12</v>
      </c>
      <c r="L71" s="214">
        <v>1</v>
      </c>
    </row>
    <row r="72" spans="1:12" ht="15.75">
      <c r="A72" s="314" t="s">
        <v>16</v>
      </c>
      <c r="B72" s="314"/>
      <c r="C72" s="314"/>
      <c r="D72" s="314"/>
      <c r="E72" s="314"/>
      <c r="F72" s="314"/>
      <c r="G72" s="314"/>
      <c r="H72" s="314"/>
      <c r="I72" s="36">
        <f>SUM(I69:I71)</f>
        <v>3</v>
      </c>
      <c r="J72" s="36"/>
      <c r="K72" s="36"/>
      <c r="L72" s="36">
        <f>SUM(L69:L71)</f>
        <v>3</v>
      </c>
    </row>
  </sheetData>
  <mergeCells count="79">
    <mergeCell ref="E67:G67"/>
    <mergeCell ref="A67:D67"/>
    <mergeCell ref="A66:H66"/>
    <mergeCell ref="B24:D24"/>
    <mergeCell ref="B25:D25"/>
    <mergeCell ref="B59:D59"/>
    <mergeCell ref="B57:D57"/>
    <mergeCell ref="B39:D39"/>
    <mergeCell ref="B40:D40"/>
    <mergeCell ref="B42:D42"/>
    <mergeCell ref="A38:L38"/>
    <mergeCell ref="A37:H37"/>
    <mergeCell ref="B41:D41"/>
    <mergeCell ref="B43:D43"/>
    <mergeCell ref="B62:D62"/>
    <mergeCell ref="B45:D45"/>
    <mergeCell ref="B21:D21"/>
    <mergeCell ref="A29:H29"/>
    <mergeCell ref="B27:D27"/>
    <mergeCell ref="A72:H72"/>
    <mergeCell ref="B68:D68"/>
    <mergeCell ref="B69:D69"/>
    <mergeCell ref="B70:D70"/>
    <mergeCell ref="B71:D71"/>
    <mergeCell ref="B63:D63"/>
    <mergeCell ref="B65:D65"/>
    <mergeCell ref="B64:D64"/>
    <mergeCell ref="A60:H60"/>
    <mergeCell ref="B22:D22"/>
    <mergeCell ref="B58:D58"/>
    <mergeCell ref="A54:H54"/>
    <mergeCell ref="B56:D56"/>
    <mergeCell ref="B23:D23"/>
    <mergeCell ref="B33:D33"/>
    <mergeCell ref="B26:D26"/>
    <mergeCell ref="B36:D36"/>
    <mergeCell ref="B35:D35"/>
    <mergeCell ref="B28:D28"/>
    <mergeCell ref="A30:L30"/>
    <mergeCell ref="B31:D31"/>
    <mergeCell ref="B34:D34"/>
    <mergeCell ref="B32:D32"/>
    <mergeCell ref="B10:D10"/>
    <mergeCell ref="I3:J3"/>
    <mergeCell ref="I4:J4"/>
    <mergeCell ref="B7:D7"/>
    <mergeCell ref="B8:D8"/>
    <mergeCell ref="B9:D9"/>
    <mergeCell ref="F3:F5"/>
    <mergeCell ref="B11:D11"/>
    <mergeCell ref="A20:H20"/>
    <mergeCell ref="B15:D15"/>
    <mergeCell ref="B16:D16"/>
    <mergeCell ref="B17:D17"/>
    <mergeCell ref="B12:D12"/>
    <mergeCell ref="B19:D19"/>
    <mergeCell ref="B18:D18"/>
    <mergeCell ref="B14:D14"/>
    <mergeCell ref="A13:H13"/>
    <mergeCell ref="A1:L1"/>
    <mergeCell ref="A3:A5"/>
    <mergeCell ref="B3:D5"/>
    <mergeCell ref="G3:G4"/>
    <mergeCell ref="G2:H2"/>
    <mergeCell ref="B2:D2"/>
    <mergeCell ref="K3:K4"/>
    <mergeCell ref="H3:H4"/>
    <mergeCell ref="E3:E5"/>
    <mergeCell ref="I2:J2"/>
    <mergeCell ref="L3:L4"/>
    <mergeCell ref="A46:H46"/>
    <mergeCell ref="B51:D51"/>
    <mergeCell ref="B53:D53"/>
    <mergeCell ref="B50:D50"/>
    <mergeCell ref="B52:D52"/>
    <mergeCell ref="B47:D47"/>
    <mergeCell ref="B48:D48"/>
    <mergeCell ref="B44:D44"/>
    <mergeCell ref="B49:D49"/>
  </mergeCells>
  <phoneticPr fontId="10" type="noConversion"/>
  <pageMargins left="0.45" right="0.2" top="0.36" bottom="0.25" header="0.3" footer="0.3"/>
  <pageSetup paperSize="9" orientation="landscape" r:id="rId1"/>
  <rowBreaks count="3" manualBreakCount="3">
    <brk id="20" max="11" man="1"/>
    <brk id="38" max="11" man="1"/>
    <brk id="5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"/>
  <sheetViews>
    <sheetView tabSelected="1" zoomScale="80" zoomScaleNormal="80" workbookViewId="0">
      <selection activeCell="L6" sqref="L6"/>
    </sheetView>
  </sheetViews>
  <sheetFormatPr defaultRowHeight="15"/>
  <cols>
    <col min="1" max="1" width="10.25" style="51" customWidth="1"/>
    <col min="2" max="2" width="14.75" style="51" customWidth="1"/>
    <col min="3" max="3" width="6" style="51" customWidth="1"/>
    <col min="4" max="4" width="6.625" style="51" customWidth="1"/>
    <col min="5" max="5" width="5.625" style="51" customWidth="1"/>
    <col min="6" max="6" width="4.125" style="51" customWidth="1"/>
    <col min="7" max="7" width="4.125" style="52" customWidth="1"/>
    <col min="8" max="9" width="4.125" style="51" customWidth="1"/>
    <col min="10" max="11" width="5" style="51" customWidth="1"/>
    <col min="12" max="12" width="5.5" style="51" customWidth="1"/>
    <col min="13" max="14" width="4.125" style="51" customWidth="1"/>
    <col min="15" max="15" width="6.25" style="51" customWidth="1"/>
    <col min="16" max="16" width="4.875" style="51" customWidth="1"/>
    <col min="17" max="17" width="5.5" style="51" customWidth="1"/>
    <col min="18" max="19" width="4.125" style="51" customWidth="1"/>
    <col min="20" max="20" width="5.5" style="51" customWidth="1"/>
    <col min="21" max="21" width="5.75" style="51" customWidth="1"/>
    <col min="22" max="22" width="5.375" style="51" customWidth="1"/>
    <col min="23" max="23" width="4.875" style="51" customWidth="1"/>
    <col min="24" max="24" width="4.75" style="51" customWidth="1"/>
    <col min="25" max="16384" width="9" style="51"/>
  </cols>
  <sheetData>
    <row r="1" spans="1:24" ht="24.75" customHeight="1">
      <c r="A1" s="240" t="s">
        <v>33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</row>
    <row r="2" spans="1:24" ht="24.75" customHeight="1">
      <c r="A2" s="63"/>
      <c r="B2" s="64" t="s">
        <v>7</v>
      </c>
      <c r="C2" s="241" t="s">
        <v>46</v>
      </c>
      <c r="D2" s="241"/>
      <c r="E2" s="241"/>
      <c r="F2" s="241"/>
      <c r="G2" s="241"/>
      <c r="H2" s="241"/>
      <c r="I2" s="241"/>
      <c r="J2" s="65"/>
      <c r="K2" s="65"/>
      <c r="L2" s="240" t="s">
        <v>8</v>
      </c>
      <c r="M2" s="240"/>
      <c r="N2" s="240"/>
      <c r="O2" s="241">
        <v>2563</v>
      </c>
      <c r="P2" s="241"/>
      <c r="Q2" s="241"/>
      <c r="R2" s="241"/>
      <c r="S2" s="65"/>
      <c r="T2" s="65"/>
      <c r="U2" s="65"/>
      <c r="V2" s="65"/>
      <c r="W2" s="65"/>
      <c r="X2" s="65"/>
    </row>
    <row r="3" spans="1:24" ht="1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</row>
    <row r="4" spans="1:24" ht="21.75" customHeight="1">
      <c r="A4" s="243" t="s">
        <v>21</v>
      </c>
      <c r="B4" s="244"/>
      <c r="C4" s="247" t="s">
        <v>22</v>
      </c>
      <c r="D4" s="236" t="s">
        <v>23</v>
      </c>
      <c r="E4" s="251" t="s">
        <v>16</v>
      </c>
      <c r="F4" s="235" t="s">
        <v>24</v>
      </c>
      <c r="G4" s="235"/>
      <c r="H4" s="235"/>
      <c r="I4" s="235"/>
      <c r="J4" s="235"/>
      <c r="K4" s="235" t="s">
        <v>25</v>
      </c>
      <c r="L4" s="235"/>
      <c r="M4" s="235"/>
      <c r="N4" s="235"/>
      <c r="O4" s="235"/>
      <c r="P4" s="235" t="s">
        <v>26</v>
      </c>
      <c r="Q4" s="235"/>
      <c r="R4" s="235"/>
      <c r="S4" s="235"/>
      <c r="T4" s="235"/>
      <c r="U4" s="235" t="s">
        <v>27</v>
      </c>
      <c r="V4" s="235"/>
      <c r="W4" s="235"/>
      <c r="X4" s="235"/>
    </row>
    <row r="5" spans="1:24" ht="21.75" customHeight="1">
      <c r="A5" s="245"/>
      <c r="B5" s="246"/>
      <c r="C5" s="248"/>
      <c r="D5" s="236"/>
      <c r="E5" s="251"/>
      <c r="F5" s="7" t="s">
        <v>28</v>
      </c>
      <c r="G5" s="7" t="s">
        <v>29</v>
      </c>
      <c r="H5" s="7" t="s">
        <v>30</v>
      </c>
      <c r="I5" s="7" t="s">
        <v>31</v>
      </c>
      <c r="J5" s="8" t="s">
        <v>32</v>
      </c>
      <c r="K5" s="7" t="s">
        <v>28</v>
      </c>
      <c r="L5" s="7" t="s">
        <v>29</v>
      </c>
      <c r="M5" s="7" t="s">
        <v>30</v>
      </c>
      <c r="N5" s="7" t="s">
        <v>31</v>
      </c>
      <c r="O5" s="8" t="s">
        <v>32</v>
      </c>
      <c r="P5" s="7" t="s">
        <v>28</v>
      </c>
      <c r="Q5" s="7" t="s">
        <v>29</v>
      </c>
      <c r="R5" s="7" t="s">
        <v>30</v>
      </c>
      <c r="S5" s="7" t="s">
        <v>31</v>
      </c>
      <c r="T5" s="8" t="s">
        <v>32</v>
      </c>
      <c r="U5" s="7" t="s">
        <v>28</v>
      </c>
      <c r="V5" s="7" t="s">
        <v>29</v>
      </c>
      <c r="W5" s="7" t="s">
        <v>30</v>
      </c>
      <c r="X5" s="7" t="s">
        <v>31</v>
      </c>
    </row>
    <row r="6" spans="1:24" s="60" customFormat="1" ht="21.75" customHeight="1">
      <c r="A6" s="250" t="s">
        <v>56</v>
      </c>
      <c r="B6" s="250"/>
      <c r="C6" s="192">
        <f>E6-D6</f>
        <v>49</v>
      </c>
      <c r="D6" s="193">
        <f>'อาจารย์ตรี 63'!K8+อาจารย์โท63!K26+'อาจารย์เอก 63'!K10+ผศ.ตรี63!K8+ผศ.โท63!K24+ผศ.เอก63!K21+'รศ.เอก 63'!K8+ศ.เอก63!K8</f>
        <v>2</v>
      </c>
      <c r="E6" s="194">
        <f>SUM(U6:X6)</f>
        <v>51</v>
      </c>
      <c r="F6" s="192">
        <f>'อาจารย์ตรี 63'!M8</f>
        <v>0</v>
      </c>
      <c r="G6" s="192">
        <f>ผศ.ตรี63!M8</f>
        <v>0</v>
      </c>
      <c r="H6" s="192">
        <v>0</v>
      </c>
      <c r="I6" s="192">
        <v>0</v>
      </c>
      <c r="J6" s="194">
        <f>SUM(F6:I6)</f>
        <v>0</v>
      </c>
      <c r="K6" s="192">
        <f>อาจารย์โท63!M26</f>
        <v>18.5</v>
      </c>
      <c r="L6" s="192">
        <f>ผศ.โท63!M24</f>
        <v>16</v>
      </c>
      <c r="M6" s="192">
        <v>0</v>
      </c>
      <c r="N6" s="192">
        <v>0</v>
      </c>
      <c r="O6" s="194">
        <f>SUM(K6:N6)</f>
        <v>34.5</v>
      </c>
      <c r="P6" s="192">
        <f>'อาจารย์เอก 63'!M10</f>
        <v>2.5</v>
      </c>
      <c r="Q6" s="192">
        <f>ผศ.เอก63!M21</f>
        <v>13</v>
      </c>
      <c r="R6" s="192">
        <f>'รศ.เอก 63'!M8</f>
        <v>0</v>
      </c>
      <c r="S6" s="192">
        <f>ศ.เอก63!M8</f>
        <v>1</v>
      </c>
      <c r="T6" s="194">
        <f>SUM(P6:S6)</f>
        <v>16.5</v>
      </c>
      <c r="U6" s="194">
        <f>F6+K6+P6</f>
        <v>21</v>
      </c>
      <c r="V6" s="194">
        <f>G6+L6+Q6</f>
        <v>29</v>
      </c>
      <c r="W6" s="194">
        <f>H6+M6+R6</f>
        <v>0</v>
      </c>
      <c r="X6" s="194">
        <f>I6+N6+S6</f>
        <v>1</v>
      </c>
    </row>
    <row r="7" spans="1:24" s="61" customFormat="1" ht="21.75" customHeight="1">
      <c r="A7" s="242"/>
      <c r="B7" s="242"/>
      <c r="C7" s="9"/>
      <c r="D7" s="12"/>
      <c r="E7" s="13"/>
      <c r="F7" s="10"/>
      <c r="G7" s="10"/>
      <c r="H7" s="10"/>
      <c r="I7" s="10"/>
      <c r="J7" s="11"/>
      <c r="K7" s="10"/>
      <c r="L7" s="10"/>
      <c r="M7" s="10"/>
      <c r="N7" s="10"/>
      <c r="O7" s="11"/>
      <c r="P7" s="10"/>
      <c r="Q7" s="10"/>
      <c r="R7" s="10"/>
      <c r="S7" s="10"/>
      <c r="T7" s="11"/>
      <c r="U7" s="11"/>
      <c r="V7" s="11"/>
      <c r="W7" s="11"/>
      <c r="X7" s="11"/>
    </row>
    <row r="8" spans="1:24" s="61" customFormat="1" ht="21.75" customHeight="1">
      <c r="A8" s="242"/>
      <c r="B8" s="242"/>
      <c r="C8" s="9"/>
      <c r="D8" s="12"/>
      <c r="E8" s="13"/>
      <c r="F8" s="10"/>
      <c r="G8" s="10"/>
      <c r="H8" s="10"/>
      <c r="I8" s="10"/>
      <c r="J8" s="11"/>
      <c r="K8" s="10"/>
      <c r="L8" s="10"/>
      <c r="M8" s="10"/>
      <c r="N8" s="10"/>
      <c r="O8" s="11"/>
      <c r="P8" s="10"/>
      <c r="Q8" s="10"/>
      <c r="R8" s="10"/>
      <c r="S8" s="10"/>
      <c r="T8" s="11"/>
      <c r="U8" s="11"/>
      <c r="V8" s="11"/>
      <c r="W8" s="11"/>
      <c r="X8" s="11"/>
    </row>
    <row r="9" spans="1:24" s="61" customFormat="1" ht="21.75" customHeight="1">
      <c r="A9" s="242"/>
      <c r="B9" s="242"/>
      <c r="C9" s="9"/>
      <c r="D9" s="12"/>
      <c r="E9" s="13"/>
      <c r="F9" s="10"/>
      <c r="G9" s="10"/>
      <c r="H9" s="10"/>
      <c r="I9" s="10"/>
      <c r="J9" s="11"/>
      <c r="K9" s="10"/>
      <c r="L9" s="10"/>
      <c r="M9" s="10"/>
      <c r="N9" s="10"/>
      <c r="O9" s="11"/>
      <c r="P9" s="10"/>
      <c r="Q9" s="10"/>
      <c r="R9" s="10"/>
      <c r="S9" s="10"/>
      <c r="T9" s="11"/>
      <c r="U9" s="11"/>
      <c r="V9" s="11"/>
      <c r="W9" s="11"/>
      <c r="X9" s="11"/>
    </row>
    <row r="11" spans="1:24" ht="15.75">
      <c r="A11" s="239" t="s">
        <v>144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</row>
    <row r="12" spans="1:24" ht="15.75">
      <c r="A12" s="239" t="s">
        <v>257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62"/>
    </row>
    <row r="14" spans="1:24" ht="15.75">
      <c r="A14" s="62"/>
    </row>
    <row r="16" spans="1:24">
      <c r="B16" s="165"/>
      <c r="C16" s="165"/>
      <c r="D16" s="165"/>
      <c r="E16" s="165"/>
      <c r="F16" s="165"/>
      <c r="G16" s="166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238"/>
      <c r="U16" s="238"/>
      <c r="V16" s="238"/>
      <c r="W16" s="238"/>
      <c r="X16" s="238"/>
    </row>
    <row r="17" spans="2:25" ht="14.25" customHeight="1">
      <c r="B17" s="60"/>
      <c r="C17" s="60"/>
      <c r="D17" s="60"/>
      <c r="E17" s="60"/>
      <c r="F17" s="60"/>
      <c r="G17" s="187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237"/>
      <c r="U17" s="237"/>
      <c r="V17" s="237"/>
      <c r="W17" s="237"/>
      <c r="X17" s="237"/>
      <c r="Y17" s="60"/>
    </row>
    <row r="18" spans="2:25" ht="18.75" customHeight="1">
      <c r="B18" s="188"/>
      <c r="C18" s="189" t="s">
        <v>32</v>
      </c>
      <c r="D18" s="188"/>
      <c r="E18" s="188" t="s">
        <v>217</v>
      </c>
      <c r="F18" s="189" t="s">
        <v>218</v>
      </c>
      <c r="G18" s="189" t="s">
        <v>219</v>
      </c>
      <c r="H18" s="189" t="s">
        <v>220</v>
      </c>
      <c r="I18" s="189" t="s">
        <v>221</v>
      </c>
      <c r="J18" s="189" t="s">
        <v>222</v>
      </c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6"/>
      <c r="W18" s="60"/>
      <c r="X18" s="60"/>
      <c r="Y18" s="60"/>
    </row>
    <row r="19" spans="2:25" ht="18.75" customHeight="1">
      <c r="B19" s="190" t="s">
        <v>223</v>
      </c>
      <c r="C19" s="189">
        <v>54</v>
      </c>
      <c r="D19" s="188"/>
      <c r="E19" s="189">
        <v>2</v>
      </c>
      <c r="F19" s="189">
        <v>33</v>
      </c>
      <c r="G19" s="189">
        <v>5</v>
      </c>
      <c r="H19" s="189">
        <v>4</v>
      </c>
      <c r="I19" s="189">
        <v>9</v>
      </c>
      <c r="J19" s="189">
        <v>1</v>
      </c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6"/>
      <c r="W19" s="60"/>
      <c r="X19" s="60"/>
      <c r="Y19" s="60"/>
    </row>
    <row r="20" spans="2:25" ht="18.75" customHeight="1">
      <c r="B20" s="188" t="s">
        <v>224</v>
      </c>
      <c r="C20" s="189">
        <v>52</v>
      </c>
      <c r="D20" s="188"/>
      <c r="E20" s="189">
        <v>2</v>
      </c>
      <c r="F20" s="189">
        <v>33</v>
      </c>
      <c r="G20" s="189">
        <v>5</v>
      </c>
      <c r="H20" s="189">
        <v>4</v>
      </c>
      <c r="I20" s="189">
        <v>9</v>
      </c>
      <c r="J20" s="189">
        <v>1</v>
      </c>
      <c r="K20" s="188"/>
      <c r="L20" s="188" t="s">
        <v>232</v>
      </c>
      <c r="M20" s="188"/>
      <c r="N20" s="188"/>
      <c r="O20" s="188"/>
      <c r="P20" s="188">
        <v>50</v>
      </c>
      <c r="Q20" s="188" t="s">
        <v>233</v>
      </c>
      <c r="R20" s="188"/>
      <c r="S20" s="188"/>
      <c r="T20" s="188"/>
      <c r="U20" s="188"/>
      <c r="V20" s="186"/>
      <c r="W20" s="60"/>
      <c r="X20" s="60"/>
      <c r="Y20" s="60"/>
    </row>
    <row r="21" spans="2:25" ht="18.75" customHeight="1">
      <c r="B21" s="188" t="s">
        <v>225</v>
      </c>
      <c r="C21" s="189">
        <v>52</v>
      </c>
      <c r="D21" s="188"/>
      <c r="E21" s="189">
        <v>2</v>
      </c>
      <c r="F21" s="189">
        <v>33</v>
      </c>
      <c r="G21" s="189">
        <v>5</v>
      </c>
      <c r="H21" s="189">
        <v>4</v>
      </c>
      <c r="I21" s="189">
        <v>9</v>
      </c>
      <c r="J21" s="189">
        <v>1</v>
      </c>
      <c r="K21" s="188">
        <f>SUM(E21:J21)</f>
        <v>54</v>
      </c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6"/>
      <c r="W21" s="60"/>
      <c r="X21" s="60"/>
      <c r="Y21" s="60"/>
    </row>
    <row r="22" spans="2:25">
      <c r="B22" s="188" t="s">
        <v>226</v>
      </c>
      <c r="C22" s="189">
        <v>54</v>
      </c>
      <c r="D22" s="188"/>
      <c r="E22" s="188"/>
      <c r="F22" s="189">
        <v>35</v>
      </c>
      <c r="G22" s="189">
        <v>5</v>
      </c>
      <c r="H22" s="189">
        <v>4</v>
      </c>
      <c r="I22" s="189">
        <v>9</v>
      </c>
      <c r="J22" s="189">
        <v>1</v>
      </c>
      <c r="K22" s="188">
        <f>SUM(F22:J22)</f>
        <v>54</v>
      </c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6"/>
      <c r="W22" s="60"/>
      <c r="X22" s="60"/>
      <c r="Y22" s="60"/>
    </row>
    <row r="23" spans="2:25">
      <c r="B23" s="188"/>
      <c r="C23" s="188"/>
      <c r="D23" s="188"/>
      <c r="E23" s="188"/>
      <c r="F23" s="188"/>
      <c r="G23" s="189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6"/>
      <c r="W23" s="60"/>
      <c r="X23" s="60"/>
      <c r="Y23" s="60"/>
    </row>
    <row r="24" spans="2:25">
      <c r="B24" s="188"/>
      <c r="C24" s="188"/>
      <c r="D24" s="188"/>
      <c r="E24" s="188"/>
      <c r="F24" s="188"/>
      <c r="G24" s="189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6"/>
      <c r="W24" s="60"/>
      <c r="X24" s="60"/>
      <c r="Y24" s="60"/>
    </row>
    <row r="25" spans="2:25">
      <c r="B25" s="60"/>
      <c r="C25" s="60"/>
      <c r="D25" s="60"/>
      <c r="E25" s="60"/>
      <c r="F25" s="60"/>
      <c r="G25" s="187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2:25">
      <c r="B26" s="60"/>
      <c r="C26" s="60"/>
      <c r="D26" s="60"/>
      <c r="E26" s="60"/>
      <c r="F26" s="60"/>
      <c r="G26" s="187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2:25">
      <c r="B27" s="165"/>
      <c r="C27" s="165"/>
      <c r="D27" s="165"/>
      <c r="E27" s="165"/>
      <c r="F27" s="165"/>
      <c r="G27" s="166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</row>
  </sheetData>
  <mergeCells count="21">
    <mergeCell ref="A1:X1"/>
    <mergeCell ref="C2:I2"/>
    <mergeCell ref="L2:N2"/>
    <mergeCell ref="O2:R2"/>
    <mergeCell ref="A11:V11"/>
    <mergeCell ref="A9:B9"/>
    <mergeCell ref="A4:B5"/>
    <mergeCell ref="C4:C5"/>
    <mergeCell ref="P4:T4"/>
    <mergeCell ref="A3:X3"/>
    <mergeCell ref="A6:B6"/>
    <mergeCell ref="K4:O4"/>
    <mergeCell ref="A7:B7"/>
    <mergeCell ref="A8:B8"/>
    <mergeCell ref="E4:E5"/>
    <mergeCell ref="F4:J4"/>
    <mergeCell ref="U4:X4"/>
    <mergeCell ref="D4:D5"/>
    <mergeCell ref="T17:X17"/>
    <mergeCell ref="T16:X16"/>
    <mergeCell ref="A12:U12"/>
  </mergeCells>
  <phoneticPr fontId="10" type="noConversion"/>
  <printOptions horizontalCentered="1"/>
  <pageMargins left="0" right="0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-0.249977111117893"/>
  </sheetPr>
  <dimension ref="A1:V210"/>
  <sheetViews>
    <sheetView zoomScale="90" zoomScaleNormal="90" workbookViewId="0">
      <selection activeCell="H16" sqref="H16"/>
    </sheetView>
  </sheetViews>
  <sheetFormatPr defaultRowHeight="21"/>
  <cols>
    <col min="1" max="1" width="4.875" style="68" customWidth="1"/>
    <col min="2" max="2" width="7.25" style="83" customWidth="1"/>
    <col min="3" max="3" width="8.625" style="83" customWidth="1"/>
    <col min="4" max="4" width="9.625" style="83" customWidth="1"/>
    <col min="5" max="5" width="12" style="83" customWidth="1"/>
    <col min="6" max="6" width="24.125" style="83" customWidth="1"/>
    <col min="7" max="7" width="43.375" style="83" customWidth="1"/>
    <col min="8" max="8" width="13.125" style="68" customWidth="1"/>
    <col min="9" max="9" width="14.375" style="68" customWidth="1"/>
    <col min="10" max="10" width="8.25" style="68" customWidth="1"/>
    <col min="11" max="11" width="11.375" style="68" customWidth="1"/>
    <col min="12" max="12" width="12.25" style="68" customWidth="1"/>
    <col min="13" max="13" width="9.125" style="68" customWidth="1"/>
    <col min="14" max="16384" width="9" style="68"/>
  </cols>
  <sheetData>
    <row r="1" spans="1:22" s="67" customFormat="1" ht="21.75" customHeight="1">
      <c r="A1" s="271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22" s="67" customFormat="1" ht="21.75" customHeight="1">
      <c r="D2" s="66" t="s">
        <v>7</v>
      </c>
      <c r="E2" s="271" t="str">
        <f>สรุประดับคณะ!C2</f>
        <v>เทคโนโลยีสื่อสารมวลชน</v>
      </c>
      <c r="F2" s="271"/>
      <c r="G2" s="271"/>
      <c r="I2" s="66" t="s">
        <v>8</v>
      </c>
      <c r="J2" s="66">
        <f>สรุประดับคณะ!O2</f>
        <v>2563</v>
      </c>
    </row>
    <row r="3" spans="1:22" ht="21.75" customHeight="1">
      <c r="A3" s="272" t="s">
        <v>170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22" ht="21.75" customHeight="1">
      <c r="A4" s="265" t="s">
        <v>0</v>
      </c>
      <c r="B4" s="254" t="s">
        <v>1</v>
      </c>
      <c r="C4" s="255"/>
      <c r="D4" s="256"/>
      <c r="E4" s="265" t="s">
        <v>19</v>
      </c>
      <c r="F4" s="265" t="s">
        <v>34</v>
      </c>
      <c r="G4" s="265" t="s">
        <v>18</v>
      </c>
      <c r="H4" s="263" t="s">
        <v>9</v>
      </c>
      <c r="I4" s="263" t="s">
        <v>10</v>
      </c>
      <c r="J4" s="269" t="s">
        <v>11</v>
      </c>
      <c r="K4" s="270"/>
      <c r="L4" s="263" t="s">
        <v>2</v>
      </c>
      <c r="M4" s="263" t="s">
        <v>3</v>
      </c>
    </row>
    <row r="5" spans="1:22" ht="21.75" customHeight="1">
      <c r="A5" s="266"/>
      <c r="B5" s="257"/>
      <c r="C5" s="258"/>
      <c r="D5" s="259"/>
      <c r="E5" s="266"/>
      <c r="F5" s="266"/>
      <c r="G5" s="266"/>
      <c r="H5" s="264"/>
      <c r="I5" s="264"/>
      <c r="J5" s="260" t="s">
        <v>12</v>
      </c>
      <c r="K5" s="262"/>
      <c r="L5" s="264"/>
      <c r="M5" s="264"/>
    </row>
    <row r="6" spans="1:22" ht="42">
      <c r="A6" s="267"/>
      <c r="B6" s="260"/>
      <c r="C6" s="261"/>
      <c r="D6" s="262"/>
      <c r="E6" s="267"/>
      <c r="F6" s="267"/>
      <c r="G6" s="267"/>
      <c r="H6" s="72" t="s">
        <v>13</v>
      </c>
      <c r="I6" s="72" t="s">
        <v>13</v>
      </c>
      <c r="J6" s="73" t="s">
        <v>14</v>
      </c>
      <c r="K6" s="74" t="s">
        <v>4</v>
      </c>
      <c r="L6" s="72" t="s">
        <v>5</v>
      </c>
      <c r="M6" s="72" t="s">
        <v>6</v>
      </c>
    </row>
    <row r="7" spans="1:22" s="80" customFormat="1" ht="21.75" customHeight="1">
      <c r="A7" s="75"/>
      <c r="B7" s="76"/>
      <c r="C7" s="76"/>
      <c r="D7" s="76"/>
      <c r="E7" s="75"/>
      <c r="F7" s="76"/>
      <c r="G7" s="76"/>
      <c r="H7" s="77"/>
      <c r="I7" s="78"/>
      <c r="J7" s="75"/>
      <c r="K7" s="79"/>
      <c r="L7" s="75"/>
      <c r="M7" s="75"/>
    </row>
    <row r="8" spans="1:22" ht="21.75" customHeight="1">
      <c r="A8" s="268" t="s">
        <v>16</v>
      </c>
      <c r="B8" s="268"/>
      <c r="C8" s="268"/>
      <c r="D8" s="268"/>
      <c r="E8" s="268"/>
      <c r="F8" s="268"/>
      <c r="G8" s="268"/>
      <c r="H8" s="268"/>
      <c r="I8" s="268"/>
      <c r="J8" s="81">
        <f>SUM(J7:J7)</f>
        <v>0</v>
      </c>
      <c r="K8" s="81">
        <f>SUM(K7:K7)</f>
        <v>0</v>
      </c>
      <c r="L8" s="85"/>
      <c r="M8" s="81">
        <f>SUM(M7:M7)</f>
        <v>0</v>
      </c>
    </row>
    <row r="9" spans="1:22" ht="21.75" customHeight="1"/>
    <row r="10" spans="1:22" ht="21.75" customHeight="1">
      <c r="A10" s="253" t="s">
        <v>144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</row>
    <row r="11" spans="1:22" ht="21.75" customHeight="1">
      <c r="A11" s="253" t="s">
        <v>256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65"/>
    </row>
    <row r="12" spans="1:22" ht="21.75" customHeight="1"/>
    <row r="13" spans="1:22" ht="21.75" customHeight="1"/>
    <row r="14" spans="1:22" ht="21.75" customHeight="1">
      <c r="J14" s="252"/>
      <c r="K14" s="252"/>
      <c r="L14" s="252"/>
      <c r="M14" s="252"/>
      <c r="N14" s="252"/>
    </row>
    <row r="15" spans="1:22" ht="21.75" customHeight="1"/>
    <row r="16" spans="1:22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</sheetData>
  <mergeCells count="18">
    <mergeCell ref="A1:M1"/>
    <mergeCell ref="G4:G6"/>
    <mergeCell ref="E2:G2"/>
    <mergeCell ref="A3:M3"/>
    <mergeCell ref="A4:A6"/>
    <mergeCell ref="J14:N14"/>
    <mergeCell ref="A11:U11"/>
    <mergeCell ref="B4:D6"/>
    <mergeCell ref="H4:H5"/>
    <mergeCell ref="I4:I5"/>
    <mergeCell ref="E4:E6"/>
    <mergeCell ref="F4:F6"/>
    <mergeCell ref="A10:V10"/>
    <mergeCell ref="L4:L5"/>
    <mergeCell ref="A8:I8"/>
    <mergeCell ref="M4:M5"/>
    <mergeCell ref="J5:K5"/>
    <mergeCell ref="J4:K4"/>
  </mergeCells>
  <phoneticPr fontId="10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N227"/>
  <sheetViews>
    <sheetView topLeftCell="A4" zoomScaleNormal="100" workbookViewId="0">
      <selection activeCell="H31" sqref="H31:L31"/>
    </sheetView>
  </sheetViews>
  <sheetFormatPr defaultRowHeight="21"/>
  <cols>
    <col min="1" max="1" width="6.375" style="68" customWidth="1"/>
    <col min="2" max="2" width="7.25" style="83" customWidth="1"/>
    <col min="3" max="3" width="8.625" style="83" customWidth="1"/>
    <col min="4" max="4" width="10.75" style="83" customWidth="1"/>
    <col min="5" max="5" width="17.75" style="83" customWidth="1"/>
    <col min="6" max="6" width="19.25" style="83" customWidth="1"/>
    <col min="7" max="7" width="39.375" style="83" customWidth="1"/>
    <col min="8" max="8" width="12.625" style="68" customWidth="1"/>
    <col min="9" max="9" width="12.75" style="68" customWidth="1"/>
    <col min="10" max="10" width="8" style="68" customWidth="1"/>
    <col min="11" max="11" width="8.375" style="68" customWidth="1"/>
    <col min="12" max="12" width="8.125" style="68" customWidth="1"/>
    <col min="13" max="13" width="7.375" style="68" customWidth="1"/>
    <col min="14" max="66" width="9" style="83"/>
    <col min="67" max="16384" width="9" style="68"/>
  </cols>
  <sheetData>
    <row r="1" spans="1:66" s="67" customFormat="1" ht="33" customHeight="1">
      <c r="A1" s="271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</row>
    <row r="2" spans="1:66" s="67" customFormat="1" ht="33" customHeight="1">
      <c r="D2" s="66" t="s">
        <v>7</v>
      </c>
      <c r="E2" s="271" t="str">
        <f>สรุประดับคณะ!C2</f>
        <v>เทคโนโลยีสื่อสารมวลชน</v>
      </c>
      <c r="F2" s="271"/>
      <c r="G2" s="271"/>
      <c r="I2" s="66" t="s">
        <v>8</v>
      </c>
      <c r="J2" s="66">
        <f>สรุประดับคณะ!O2</f>
        <v>2563</v>
      </c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</row>
    <row r="3" spans="1:66" ht="33" customHeight="1">
      <c r="A3" s="272" t="s">
        <v>171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66" ht="33" customHeight="1">
      <c r="A4" s="265" t="s">
        <v>0</v>
      </c>
      <c r="B4" s="254" t="s">
        <v>1</v>
      </c>
      <c r="C4" s="255"/>
      <c r="D4" s="256"/>
      <c r="E4" s="265" t="s">
        <v>19</v>
      </c>
      <c r="F4" s="265" t="s">
        <v>34</v>
      </c>
      <c r="G4" s="265" t="s">
        <v>18</v>
      </c>
      <c r="H4" s="265" t="s">
        <v>9</v>
      </c>
      <c r="I4" s="265" t="s">
        <v>10</v>
      </c>
      <c r="J4" s="254" t="s">
        <v>11</v>
      </c>
      <c r="K4" s="256"/>
      <c r="L4" s="277" t="s">
        <v>2</v>
      </c>
      <c r="M4" s="265" t="s">
        <v>3</v>
      </c>
    </row>
    <row r="5" spans="1:66" ht="33" customHeight="1">
      <c r="A5" s="266"/>
      <c r="B5" s="257"/>
      <c r="C5" s="258"/>
      <c r="D5" s="259"/>
      <c r="E5" s="266"/>
      <c r="F5" s="266"/>
      <c r="G5" s="266"/>
      <c r="H5" s="266"/>
      <c r="I5" s="266"/>
      <c r="J5" s="260" t="s">
        <v>12</v>
      </c>
      <c r="K5" s="262"/>
      <c r="L5" s="278"/>
      <c r="M5" s="266"/>
    </row>
    <row r="6" spans="1:66" ht="33" customHeight="1">
      <c r="A6" s="267"/>
      <c r="B6" s="260"/>
      <c r="C6" s="261"/>
      <c r="D6" s="262"/>
      <c r="E6" s="267"/>
      <c r="F6" s="267"/>
      <c r="G6" s="267"/>
      <c r="H6" s="72" t="s">
        <v>13</v>
      </c>
      <c r="I6" s="72" t="s">
        <v>13</v>
      </c>
      <c r="J6" s="73" t="s">
        <v>14</v>
      </c>
      <c r="K6" s="74" t="s">
        <v>4</v>
      </c>
      <c r="L6" s="72" t="s">
        <v>5</v>
      </c>
      <c r="M6" s="195" t="s">
        <v>6</v>
      </c>
    </row>
    <row r="7" spans="1:66" ht="28.5" customHeight="1">
      <c r="A7" s="85">
        <v>1</v>
      </c>
      <c r="B7" s="89" t="s">
        <v>57</v>
      </c>
      <c r="C7" s="90" t="s">
        <v>58</v>
      </c>
      <c r="D7" s="88" t="s">
        <v>59</v>
      </c>
      <c r="E7" s="87" t="s">
        <v>20</v>
      </c>
      <c r="F7" s="87" t="s">
        <v>56</v>
      </c>
      <c r="G7" s="87" t="s">
        <v>64</v>
      </c>
      <c r="H7" s="91">
        <v>35577</v>
      </c>
      <c r="I7" s="78"/>
      <c r="J7" s="92">
        <v>1</v>
      </c>
      <c r="K7" s="95" t="s">
        <v>35</v>
      </c>
      <c r="L7" s="96">
        <v>12</v>
      </c>
      <c r="M7" s="97">
        <v>1</v>
      </c>
    </row>
    <row r="8" spans="1:66" ht="24.75" customHeight="1">
      <c r="A8" s="85">
        <v>2</v>
      </c>
      <c r="B8" s="89" t="s">
        <v>55</v>
      </c>
      <c r="C8" s="90" t="s">
        <v>215</v>
      </c>
      <c r="D8" s="88" t="s">
        <v>216</v>
      </c>
      <c r="E8" s="87" t="s">
        <v>36</v>
      </c>
      <c r="F8" s="87" t="s">
        <v>56</v>
      </c>
      <c r="G8" s="87" t="s">
        <v>231</v>
      </c>
      <c r="H8" s="91">
        <v>42767</v>
      </c>
      <c r="I8" s="98"/>
      <c r="J8" s="94">
        <v>1</v>
      </c>
      <c r="K8" s="95" t="s">
        <v>35</v>
      </c>
      <c r="L8" s="96">
        <v>12</v>
      </c>
      <c r="M8" s="97">
        <v>1</v>
      </c>
    </row>
    <row r="9" spans="1:66" ht="27" customHeight="1">
      <c r="A9" s="85">
        <v>3</v>
      </c>
      <c r="B9" s="89" t="s">
        <v>57</v>
      </c>
      <c r="C9" s="90" t="s">
        <v>74</v>
      </c>
      <c r="D9" s="88" t="s">
        <v>75</v>
      </c>
      <c r="E9" s="87" t="s">
        <v>36</v>
      </c>
      <c r="F9" s="87" t="s">
        <v>56</v>
      </c>
      <c r="G9" s="87" t="s">
        <v>231</v>
      </c>
      <c r="H9" s="91">
        <v>40616</v>
      </c>
      <c r="I9" s="98"/>
      <c r="J9" s="94">
        <v>1</v>
      </c>
      <c r="K9" s="95" t="s">
        <v>35</v>
      </c>
      <c r="L9" s="96">
        <v>12</v>
      </c>
      <c r="M9" s="97">
        <v>1</v>
      </c>
    </row>
    <row r="10" spans="1:66" ht="22.5" customHeight="1">
      <c r="A10" s="85">
        <v>4</v>
      </c>
      <c r="B10" s="114" t="s">
        <v>55</v>
      </c>
      <c r="C10" s="167" t="s">
        <v>174</v>
      </c>
      <c r="D10" s="116" t="s">
        <v>175</v>
      </c>
      <c r="E10" s="87" t="s">
        <v>36</v>
      </c>
      <c r="F10" s="118" t="s">
        <v>56</v>
      </c>
      <c r="G10" s="153" t="s">
        <v>121</v>
      </c>
      <c r="H10" s="99">
        <v>42278</v>
      </c>
      <c r="I10" s="100"/>
      <c r="J10" s="92">
        <v>1</v>
      </c>
      <c r="K10" s="93" t="s">
        <v>35</v>
      </c>
      <c r="L10" s="111">
        <v>12</v>
      </c>
      <c r="M10" s="207">
        <v>1</v>
      </c>
    </row>
    <row r="11" spans="1:66" ht="21" customHeight="1">
      <c r="A11" s="85">
        <v>5</v>
      </c>
      <c r="B11" s="101" t="s">
        <v>57</v>
      </c>
      <c r="C11" s="90" t="s">
        <v>172</v>
      </c>
      <c r="D11" s="103" t="s">
        <v>173</v>
      </c>
      <c r="E11" s="104" t="s">
        <v>36</v>
      </c>
      <c r="F11" s="104" t="s">
        <v>56</v>
      </c>
      <c r="G11" s="87" t="s">
        <v>231</v>
      </c>
      <c r="H11" s="99">
        <v>42373</v>
      </c>
      <c r="I11" s="100"/>
      <c r="J11" s="92">
        <v>1</v>
      </c>
      <c r="K11" s="93" t="s">
        <v>35</v>
      </c>
      <c r="L11" s="96">
        <v>12</v>
      </c>
      <c r="M11" s="97">
        <v>1</v>
      </c>
    </row>
    <row r="12" spans="1:66" ht="21.75" customHeight="1">
      <c r="A12" s="85">
        <v>6</v>
      </c>
      <c r="B12" s="89" t="s">
        <v>55</v>
      </c>
      <c r="C12" s="90" t="s">
        <v>80</v>
      </c>
      <c r="D12" s="88" t="s">
        <v>81</v>
      </c>
      <c r="E12" s="87" t="s">
        <v>36</v>
      </c>
      <c r="F12" s="87" t="s">
        <v>56</v>
      </c>
      <c r="G12" s="87" t="s">
        <v>185</v>
      </c>
      <c r="H12" s="91">
        <v>40707</v>
      </c>
      <c r="I12" s="98"/>
      <c r="J12" s="94" t="s">
        <v>35</v>
      </c>
      <c r="K12" s="93">
        <v>1</v>
      </c>
      <c r="L12" s="96">
        <v>12</v>
      </c>
      <c r="M12" s="97">
        <v>1</v>
      </c>
    </row>
    <row r="13" spans="1:66" ht="23.25" customHeight="1">
      <c r="A13" s="85">
        <v>7</v>
      </c>
      <c r="B13" s="101" t="s">
        <v>55</v>
      </c>
      <c r="C13" s="90" t="s">
        <v>113</v>
      </c>
      <c r="D13" s="103" t="s">
        <v>114</v>
      </c>
      <c r="E13" s="104" t="s">
        <v>36</v>
      </c>
      <c r="F13" s="104" t="s">
        <v>56</v>
      </c>
      <c r="G13" s="87" t="s">
        <v>185</v>
      </c>
      <c r="H13" s="99">
        <v>40940</v>
      </c>
      <c r="I13" s="100"/>
      <c r="J13" s="92">
        <v>1</v>
      </c>
      <c r="K13" s="93" t="s">
        <v>35</v>
      </c>
      <c r="L13" s="96">
        <v>12</v>
      </c>
      <c r="M13" s="97">
        <v>1</v>
      </c>
    </row>
    <row r="14" spans="1:66" ht="23.25" customHeight="1">
      <c r="A14" s="85">
        <v>8</v>
      </c>
      <c r="B14" s="86" t="s">
        <v>57</v>
      </c>
      <c r="C14" s="168" t="s">
        <v>148</v>
      </c>
      <c r="D14" s="125" t="s">
        <v>184</v>
      </c>
      <c r="E14" s="104" t="s">
        <v>36</v>
      </c>
      <c r="F14" s="104" t="s">
        <v>56</v>
      </c>
      <c r="G14" s="104" t="s">
        <v>145</v>
      </c>
      <c r="H14" s="99">
        <v>42373</v>
      </c>
      <c r="I14" s="100"/>
      <c r="J14" s="92">
        <v>1</v>
      </c>
      <c r="K14" s="93" t="s">
        <v>35</v>
      </c>
      <c r="L14" s="96">
        <v>12</v>
      </c>
      <c r="M14" s="97">
        <v>1</v>
      </c>
    </row>
    <row r="15" spans="1:66" ht="23.25" customHeight="1">
      <c r="A15" s="85">
        <v>9</v>
      </c>
      <c r="B15" s="101" t="s">
        <v>55</v>
      </c>
      <c r="C15" s="90" t="s">
        <v>105</v>
      </c>
      <c r="D15" s="103" t="s">
        <v>106</v>
      </c>
      <c r="E15" s="104" t="s">
        <v>36</v>
      </c>
      <c r="F15" s="104" t="s">
        <v>56</v>
      </c>
      <c r="G15" s="104" t="s">
        <v>121</v>
      </c>
      <c r="H15" s="99">
        <v>41821</v>
      </c>
      <c r="I15" s="100"/>
      <c r="J15" s="92">
        <v>1</v>
      </c>
      <c r="K15" s="93" t="s">
        <v>35</v>
      </c>
      <c r="L15" s="96">
        <v>12</v>
      </c>
      <c r="M15" s="97">
        <v>1</v>
      </c>
    </row>
    <row r="16" spans="1:66" ht="23.25" customHeight="1">
      <c r="A16" s="85">
        <v>10</v>
      </c>
      <c r="B16" s="101" t="s">
        <v>57</v>
      </c>
      <c r="C16" s="90" t="s">
        <v>111</v>
      </c>
      <c r="D16" s="103" t="s">
        <v>112</v>
      </c>
      <c r="E16" s="104" t="s">
        <v>36</v>
      </c>
      <c r="F16" s="104" t="s">
        <v>56</v>
      </c>
      <c r="G16" s="104" t="s">
        <v>121</v>
      </c>
      <c r="H16" s="99">
        <v>41821</v>
      </c>
      <c r="I16" s="100"/>
      <c r="J16" s="92">
        <v>1</v>
      </c>
      <c r="K16" s="93" t="s">
        <v>35</v>
      </c>
      <c r="L16" s="96">
        <v>12</v>
      </c>
      <c r="M16" s="97">
        <v>1</v>
      </c>
    </row>
    <row r="17" spans="1:15" ht="19.5" customHeight="1">
      <c r="A17" s="85">
        <v>11</v>
      </c>
      <c r="B17" s="114" t="s">
        <v>57</v>
      </c>
      <c r="C17" s="167" t="s">
        <v>176</v>
      </c>
      <c r="D17" s="116" t="s">
        <v>177</v>
      </c>
      <c r="E17" s="104" t="s">
        <v>36</v>
      </c>
      <c r="F17" s="118" t="s">
        <v>56</v>
      </c>
      <c r="G17" s="118" t="s">
        <v>121</v>
      </c>
      <c r="H17" s="99">
        <v>42278</v>
      </c>
      <c r="I17" s="100"/>
      <c r="J17" s="92">
        <v>1</v>
      </c>
      <c r="K17" s="93" t="s">
        <v>35</v>
      </c>
      <c r="L17" s="111">
        <v>12</v>
      </c>
      <c r="M17" s="207">
        <v>1</v>
      </c>
    </row>
    <row r="18" spans="1:15" ht="21.75" customHeight="1">
      <c r="A18" s="85">
        <v>12</v>
      </c>
      <c r="B18" s="101" t="s">
        <v>57</v>
      </c>
      <c r="C18" s="90" t="s">
        <v>103</v>
      </c>
      <c r="D18" s="103" t="s">
        <v>104</v>
      </c>
      <c r="E18" s="104" t="s">
        <v>36</v>
      </c>
      <c r="F18" s="104" t="s">
        <v>56</v>
      </c>
      <c r="G18" s="104" t="s">
        <v>122</v>
      </c>
      <c r="H18" s="99">
        <v>41821</v>
      </c>
      <c r="I18" s="100"/>
      <c r="J18" s="92">
        <v>1</v>
      </c>
      <c r="K18" s="93" t="s">
        <v>35</v>
      </c>
      <c r="L18" s="96">
        <v>12</v>
      </c>
      <c r="M18" s="97">
        <v>1</v>
      </c>
    </row>
    <row r="19" spans="1:15" ht="21.75" customHeight="1">
      <c r="A19" s="85">
        <v>13</v>
      </c>
      <c r="B19" s="101" t="s">
        <v>55</v>
      </c>
      <c r="C19" s="90" t="s">
        <v>95</v>
      </c>
      <c r="D19" s="103" t="s">
        <v>96</v>
      </c>
      <c r="E19" s="104" t="s">
        <v>36</v>
      </c>
      <c r="F19" s="104" t="s">
        <v>56</v>
      </c>
      <c r="G19" s="104" t="s">
        <v>122</v>
      </c>
      <c r="H19" s="99">
        <v>41821</v>
      </c>
      <c r="I19" s="100"/>
      <c r="J19" s="92">
        <v>1</v>
      </c>
      <c r="K19" s="93" t="s">
        <v>35</v>
      </c>
      <c r="L19" s="96">
        <v>12</v>
      </c>
      <c r="M19" s="97">
        <v>1</v>
      </c>
    </row>
    <row r="20" spans="1:15" ht="23.25" customHeight="1">
      <c r="A20" s="85">
        <v>14</v>
      </c>
      <c r="B20" s="101" t="s">
        <v>55</v>
      </c>
      <c r="C20" s="90" t="s">
        <v>97</v>
      </c>
      <c r="D20" s="103" t="s">
        <v>98</v>
      </c>
      <c r="E20" s="104" t="s">
        <v>36</v>
      </c>
      <c r="F20" s="104" t="s">
        <v>56</v>
      </c>
      <c r="G20" s="104" t="s">
        <v>122</v>
      </c>
      <c r="H20" s="99">
        <v>41821</v>
      </c>
      <c r="I20" s="100"/>
      <c r="J20" s="92">
        <v>1</v>
      </c>
      <c r="K20" s="93" t="s">
        <v>35</v>
      </c>
      <c r="L20" s="96">
        <v>12</v>
      </c>
      <c r="M20" s="97">
        <v>1</v>
      </c>
    </row>
    <row r="21" spans="1:15" ht="20.25" customHeight="1">
      <c r="A21" s="85">
        <v>15</v>
      </c>
      <c r="B21" s="101" t="s">
        <v>55</v>
      </c>
      <c r="C21" s="90" t="s">
        <v>99</v>
      </c>
      <c r="D21" s="103" t="s">
        <v>100</v>
      </c>
      <c r="E21" s="104" t="s">
        <v>36</v>
      </c>
      <c r="F21" s="104" t="s">
        <v>56</v>
      </c>
      <c r="G21" s="104" t="s">
        <v>122</v>
      </c>
      <c r="H21" s="99">
        <v>41821</v>
      </c>
      <c r="I21" s="100"/>
      <c r="J21" s="92">
        <v>1</v>
      </c>
      <c r="K21" s="93" t="s">
        <v>35</v>
      </c>
      <c r="L21" s="96">
        <v>12</v>
      </c>
      <c r="M21" s="97">
        <v>1</v>
      </c>
    </row>
    <row r="22" spans="1:15" ht="24" customHeight="1">
      <c r="A22" s="85">
        <v>16</v>
      </c>
      <c r="B22" s="101" t="s">
        <v>57</v>
      </c>
      <c r="C22" s="90" t="s">
        <v>109</v>
      </c>
      <c r="D22" s="103" t="s">
        <v>110</v>
      </c>
      <c r="E22" s="171" t="s">
        <v>36</v>
      </c>
      <c r="F22" s="171" t="s">
        <v>56</v>
      </c>
      <c r="G22" s="171" t="s">
        <v>145</v>
      </c>
      <c r="H22" s="172">
        <v>41821</v>
      </c>
      <c r="I22" s="173"/>
      <c r="J22" s="169">
        <v>1</v>
      </c>
      <c r="K22" s="170" t="s">
        <v>35</v>
      </c>
      <c r="L22" s="174">
        <v>12</v>
      </c>
      <c r="M22" s="213">
        <v>1</v>
      </c>
    </row>
    <row r="23" spans="1:15" ht="20.25" customHeight="1">
      <c r="A23" s="85">
        <v>17</v>
      </c>
      <c r="B23" s="178" t="s">
        <v>57</v>
      </c>
      <c r="C23" s="179" t="s">
        <v>227</v>
      </c>
      <c r="D23" s="179" t="s">
        <v>228</v>
      </c>
      <c r="E23" s="104" t="s">
        <v>36</v>
      </c>
      <c r="F23" s="104" t="s">
        <v>56</v>
      </c>
      <c r="G23" s="176" t="s">
        <v>64</v>
      </c>
      <c r="H23" s="177">
        <v>42948</v>
      </c>
      <c r="I23" s="100"/>
      <c r="J23" s="92">
        <v>1</v>
      </c>
      <c r="K23" s="93" t="s">
        <v>35</v>
      </c>
      <c r="L23" s="96">
        <v>12</v>
      </c>
      <c r="M23" s="97">
        <v>1</v>
      </c>
    </row>
    <row r="24" spans="1:15" ht="20.25" customHeight="1">
      <c r="A24" s="85">
        <v>18</v>
      </c>
      <c r="B24" s="178" t="s">
        <v>57</v>
      </c>
      <c r="C24" s="179" t="s">
        <v>229</v>
      </c>
      <c r="D24" s="179" t="s">
        <v>230</v>
      </c>
      <c r="E24" s="104" t="s">
        <v>36</v>
      </c>
      <c r="F24" s="104" t="s">
        <v>56</v>
      </c>
      <c r="G24" s="176" t="s">
        <v>122</v>
      </c>
      <c r="H24" s="177">
        <v>42948</v>
      </c>
      <c r="I24" s="100"/>
      <c r="J24" s="92">
        <v>1</v>
      </c>
      <c r="K24" s="93" t="s">
        <v>35</v>
      </c>
      <c r="L24" s="96">
        <v>12</v>
      </c>
      <c r="M24" s="97">
        <v>1</v>
      </c>
    </row>
    <row r="25" spans="1:15" ht="24" customHeight="1">
      <c r="A25" s="85">
        <v>19</v>
      </c>
      <c r="B25" s="178" t="s">
        <v>57</v>
      </c>
      <c r="C25" s="179" t="s">
        <v>259</v>
      </c>
      <c r="D25" s="179" t="s">
        <v>260</v>
      </c>
      <c r="E25" s="104" t="s">
        <v>36</v>
      </c>
      <c r="F25" s="104" t="s">
        <v>56</v>
      </c>
      <c r="G25" s="176" t="s">
        <v>122</v>
      </c>
      <c r="H25" s="177">
        <v>42962</v>
      </c>
      <c r="I25" s="100"/>
      <c r="J25" s="169">
        <v>1</v>
      </c>
      <c r="K25" s="170" t="s">
        <v>35</v>
      </c>
      <c r="L25" s="174">
        <v>8</v>
      </c>
      <c r="M25" s="213">
        <v>0.5</v>
      </c>
      <c r="O25" s="83" t="s">
        <v>261</v>
      </c>
    </row>
    <row r="26" spans="1:15" ht="23.25" customHeight="1">
      <c r="A26" s="276" t="s">
        <v>16</v>
      </c>
      <c r="B26" s="276"/>
      <c r="C26" s="276"/>
      <c r="D26" s="276"/>
      <c r="E26" s="276"/>
      <c r="F26" s="276"/>
      <c r="G26" s="276"/>
      <c r="H26" s="276"/>
      <c r="I26" s="276"/>
      <c r="J26" s="106">
        <f>SUM(J7:J25)</f>
        <v>18</v>
      </c>
      <c r="K26" s="106">
        <f>SUM(K7:K25)</f>
        <v>1</v>
      </c>
      <c r="L26" s="175"/>
      <c r="M26" s="81">
        <f>SUM(M7:M25)</f>
        <v>18.5</v>
      </c>
    </row>
    <row r="27" spans="1:15" ht="25.5" customHeight="1"/>
    <row r="28" spans="1:15" ht="25.5" customHeight="1">
      <c r="A28" s="275" t="s">
        <v>144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</row>
    <row r="29" spans="1:15" ht="23.25" customHeight="1">
      <c r="A29" s="275" t="s">
        <v>256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</row>
    <row r="30" spans="1:15" ht="21.75" customHeight="1"/>
    <row r="31" spans="1:15" ht="21.75" customHeight="1">
      <c r="H31" s="240"/>
      <c r="I31" s="240"/>
      <c r="J31" s="240"/>
      <c r="K31" s="240"/>
      <c r="L31" s="240"/>
    </row>
    <row r="32" spans="1:15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</sheetData>
  <mergeCells count="18">
    <mergeCell ref="A1:M1"/>
    <mergeCell ref="E2:G2"/>
    <mergeCell ref="A3:M3"/>
    <mergeCell ref="A4:A6"/>
    <mergeCell ref="B4:D6"/>
    <mergeCell ref="H31:L31"/>
    <mergeCell ref="A29:M29"/>
    <mergeCell ref="H4:H5"/>
    <mergeCell ref="I4:I5"/>
    <mergeCell ref="F4:F6"/>
    <mergeCell ref="E4:E6"/>
    <mergeCell ref="J4:K4"/>
    <mergeCell ref="A28:M28"/>
    <mergeCell ref="M4:M5"/>
    <mergeCell ref="J5:K5"/>
    <mergeCell ref="A26:I26"/>
    <mergeCell ref="G4:G6"/>
    <mergeCell ref="L4:L5"/>
  </mergeCells>
  <phoneticPr fontId="10" type="noConversion"/>
  <pageMargins left="0.39370078740157483" right="0.15748031496062992" top="0.19685039370078741" bottom="0.19685039370078741" header="0.11811023622047245" footer="0.11811023622047245"/>
  <pageSetup paperSize="9" scale="80" firstPageNumber="13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212"/>
  <sheetViews>
    <sheetView workbookViewId="0">
      <selection activeCell="E21" sqref="E21"/>
    </sheetView>
  </sheetViews>
  <sheetFormatPr defaultRowHeight="21"/>
  <cols>
    <col min="1" max="1" width="5.625" style="68" customWidth="1"/>
    <col min="2" max="2" width="7.125" style="83" customWidth="1"/>
    <col min="3" max="3" width="10.125" style="83" customWidth="1"/>
    <col min="4" max="4" width="11.375" style="83" customWidth="1"/>
    <col min="5" max="5" width="15.375" style="83" customWidth="1"/>
    <col min="6" max="6" width="22.25" style="83" customWidth="1"/>
    <col min="7" max="7" width="41.375" style="83" customWidth="1"/>
    <col min="8" max="8" width="12.75" style="68" customWidth="1"/>
    <col min="9" max="9" width="10.75" style="68" customWidth="1"/>
    <col min="10" max="10" width="8.75" style="68" customWidth="1"/>
    <col min="11" max="11" width="9" style="68" customWidth="1"/>
    <col min="12" max="12" width="8.125" style="68" customWidth="1"/>
    <col min="13" max="13" width="7.25" style="68" customWidth="1"/>
    <col min="14" max="16384" width="9" style="68"/>
  </cols>
  <sheetData>
    <row r="1" spans="1:13" s="67" customFormat="1" ht="21.75" customHeight="1">
      <c r="A1" s="271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s="67" customFormat="1" ht="21.75" customHeight="1">
      <c r="D2" s="66" t="s">
        <v>7</v>
      </c>
      <c r="E2" s="271" t="str">
        <f>สรุประดับคณะ!C2</f>
        <v>เทคโนโลยีสื่อสารมวลชน</v>
      </c>
      <c r="F2" s="271"/>
      <c r="G2" s="271"/>
      <c r="I2" s="66" t="s">
        <v>8</v>
      </c>
      <c r="J2" s="66">
        <f>สรุประดับคณะ!O2</f>
        <v>2563</v>
      </c>
    </row>
    <row r="3" spans="1:13" ht="21.75" customHeight="1">
      <c r="A3" s="272" t="s">
        <v>179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ht="21.75" customHeight="1">
      <c r="A4" s="265" t="s">
        <v>0</v>
      </c>
      <c r="B4" s="254" t="s">
        <v>1</v>
      </c>
      <c r="C4" s="255"/>
      <c r="D4" s="256"/>
      <c r="E4" s="265" t="s">
        <v>19</v>
      </c>
      <c r="F4" s="265" t="s">
        <v>34</v>
      </c>
      <c r="G4" s="265" t="s">
        <v>18</v>
      </c>
      <c r="H4" s="263" t="s">
        <v>9</v>
      </c>
      <c r="I4" s="263" t="s">
        <v>10</v>
      </c>
      <c r="J4" s="269" t="s">
        <v>11</v>
      </c>
      <c r="K4" s="270"/>
      <c r="L4" s="279" t="s">
        <v>2</v>
      </c>
      <c r="M4" s="263" t="s">
        <v>3</v>
      </c>
    </row>
    <row r="5" spans="1:13" ht="21.75" customHeight="1">
      <c r="A5" s="266"/>
      <c r="B5" s="257"/>
      <c r="C5" s="258"/>
      <c r="D5" s="259"/>
      <c r="E5" s="266"/>
      <c r="F5" s="266"/>
      <c r="G5" s="266"/>
      <c r="H5" s="264"/>
      <c r="I5" s="264"/>
      <c r="J5" s="260" t="s">
        <v>12</v>
      </c>
      <c r="K5" s="262"/>
      <c r="L5" s="280"/>
      <c r="M5" s="264"/>
    </row>
    <row r="6" spans="1:13" ht="37.5">
      <c r="A6" s="267"/>
      <c r="B6" s="260"/>
      <c r="C6" s="261"/>
      <c r="D6" s="262"/>
      <c r="E6" s="267"/>
      <c r="F6" s="267"/>
      <c r="G6" s="267"/>
      <c r="H6" s="72" t="s">
        <v>13</v>
      </c>
      <c r="I6" s="72" t="s">
        <v>13</v>
      </c>
      <c r="J6" s="73" t="s">
        <v>14</v>
      </c>
      <c r="K6" s="84" t="s">
        <v>4</v>
      </c>
      <c r="L6" s="72" t="s">
        <v>5</v>
      </c>
      <c r="M6" s="72" t="s">
        <v>6</v>
      </c>
    </row>
    <row r="7" spans="1:13" s="113" customFormat="1" ht="21.75" customHeight="1">
      <c r="A7" s="112">
        <v>1</v>
      </c>
      <c r="B7" s="114" t="s">
        <v>55</v>
      </c>
      <c r="C7" s="115" t="s">
        <v>123</v>
      </c>
      <c r="D7" s="116" t="s">
        <v>124</v>
      </c>
      <c r="E7" s="117" t="s">
        <v>20</v>
      </c>
      <c r="F7" s="118" t="s">
        <v>56</v>
      </c>
      <c r="G7" s="118" t="s">
        <v>185</v>
      </c>
      <c r="H7" s="119">
        <v>31929</v>
      </c>
      <c r="I7" s="120"/>
      <c r="J7" s="121">
        <v>1</v>
      </c>
      <c r="K7" s="122" t="s">
        <v>15</v>
      </c>
      <c r="L7" s="112">
        <v>12</v>
      </c>
      <c r="M7" s="112">
        <f>IF(L7&gt;9,1,IF(L7&gt;6,0.5,IF(L7&gt;0,0,0)))</f>
        <v>1</v>
      </c>
    </row>
    <row r="8" spans="1:13" s="113" customFormat="1" ht="21.75" customHeight="1">
      <c r="A8" s="97">
        <v>2</v>
      </c>
      <c r="B8" s="101" t="s">
        <v>57</v>
      </c>
      <c r="C8" s="102" t="s">
        <v>60</v>
      </c>
      <c r="D8" s="103" t="s">
        <v>61</v>
      </c>
      <c r="E8" s="104" t="s">
        <v>20</v>
      </c>
      <c r="F8" s="104" t="s">
        <v>56</v>
      </c>
      <c r="G8" s="104" t="s">
        <v>231</v>
      </c>
      <c r="H8" s="99">
        <v>36341</v>
      </c>
      <c r="I8" s="184"/>
      <c r="J8" s="185">
        <v>1</v>
      </c>
      <c r="K8" s="191" t="s">
        <v>35</v>
      </c>
      <c r="L8" s="112">
        <v>12</v>
      </c>
      <c r="M8" s="181">
        <v>1</v>
      </c>
    </row>
    <row r="9" spans="1:13" s="113" customFormat="1" ht="21.75" customHeight="1">
      <c r="A9" s="207">
        <v>3</v>
      </c>
      <c r="B9" s="208" t="s">
        <v>57</v>
      </c>
      <c r="C9" s="209" t="s">
        <v>254</v>
      </c>
      <c r="D9" s="210" t="s">
        <v>255</v>
      </c>
      <c r="E9" s="211" t="s">
        <v>36</v>
      </c>
      <c r="F9" s="211" t="s">
        <v>56</v>
      </c>
      <c r="G9" s="211" t="s">
        <v>121</v>
      </c>
      <c r="H9" s="212">
        <v>44105</v>
      </c>
      <c r="I9" s="184"/>
      <c r="J9" s="185">
        <v>1</v>
      </c>
      <c r="K9" s="191"/>
      <c r="L9" s="112">
        <v>8</v>
      </c>
      <c r="M9" s="181">
        <v>0.5</v>
      </c>
    </row>
    <row r="10" spans="1:13" ht="21.75" customHeight="1">
      <c r="A10" s="276" t="s">
        <v>16</v>
      </c>
      <c r="B10" s="276"/>
      <c r="C10" s="276"/>
      <c r="D10" s="276"/>
      <c r="E10" s="276"/>
      <c r="F10" s="276"/>
      <c r="G10" s="276"/>
      <c r="H10" s="276"/>
      <c r="I10" s="276"/>
      <c r="J10" s="106">
        <f>SUM(J7:J9)</f>
        <v>3</v>
      </c>
      <c r="K10" s="106">
        <f>SUM(K7:K7)</f>
        <v>0</v>
      </c>
      <c r="L10" s="85"/>
      <c r="M10" s="106">
        <f>SUM(M7:M9)</f>
        <v>2.5</v>
      </c>
    </row>
    <row r="11" spans="1:13" ht="21.75" customHeight="1"/>
    <row r="12" spans="1:13" ht="21.75" customHeight="1">
      <c r="A12" s="253" t="s">
        <v>144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</row>
    <row r="13" spans="1:13" ht="21.75" customHeight="1">
      <c r="A13" s="253" t="s">
        <v>258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</row>
    <row r="14" spans="1:13" ht="21.75" customHeight="1">
      <c r="I14" s="252"/>
      <c r="J14" s="252"/>
      <c r="K14" s="252"/>
      <c r="L14" s="252"/>
      <c r="M14" s="252"/>
    </row>
    <row r="15" spans="1:13" ht="21.75" customHeight="1"/>
    <row r="16" spans="1:13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mergeCells count="18">
    <mergeCell ref="A1:M1"/>
    <mergeCell ref="E2:G2"/>
    <mergeCell ref="A3:M3"/>
    <mergeCell ref="A4:A6"/>
    <mergeCell ref="B4:D6"/>
    <mergeCell ref="I14:M14"/>
    <mergeCell ref="A13:M13"/>
    <mergeCell ref="H4:H5"/>
    <mergeCell ref="I4:I5"/>
    <mergeCell ref="F4:F6"/>
    <mergeCell ref="E4:E6"/>
    <mergeCell ref="J4:K4"/>
    <mergeCell ref="A12:M12"/>
    <mergeCell ref="M4:M5"/>
    <mergeCell ref="J5:K5"/>
    <mergeCell ref="A10:I10"/>
    <mergeCell ref="G4:G6"/>
    <mergeCell ref="L4:L5"/>
  </mergeCells>
  <phoneticPr fontId="10" type="noConversion"/>
  <pageMargins left="0.17" right="0.17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10"/>
  <sheetViews>
    <sheetView workbookViewId="0">
      <selection activeCell="G14" sqref="G14"/>
    </sheetView>
  </sheetViews>
  <sheetFormatPr defaultRowHeight="21"/>
  <cols>
    <col min="1" max="1" width="6.375" style="68" customWidth="1"/>
    <col min="2" max="2" width="9.875" style="83" customWidth="1"/>
    <col min="3" max="3" width="6.25" style="83" customWidth="1"/>
    <col min="4" max="4" width="7.375" style="83" customWidth="1"/>
    <col min="5" max="6" width="10.375" style="83" customWidth="1"/>
    <col min="7" max="7" width="40.875" style="83" customWidth="1"/>
    <col min="8" max="8" width="13.375" style="68" customWidth="1"/>
    <col min="9" max="9" width="14.625" style="68" customWidth="1"/>
    <col min="10" max="10" width="9.625" style="68" customWidth="1"/>
    <col min="11" max="11" width="9.75" style="68" customWidth="1"/>
    <col min="12" max="12" width="11.125" style="68" customWidth="1"/>
    <col min="13" max="13" width="10.75" style="68" customWidth="1"/>
    <col min="14" max="16384" width="9" style="68"/>
  </cols>
  <sheetData>
    <row r="1" spans="1:22" s="67" customFormat="1" ht="21.75" customHeight="1">
      <c r="A1" s="271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22" s="67" customFormat="1" ht="21.75" customHeight="1">
      <c r="D2" s="66" t="s">
        <v>7</v>
      </c>
      <c r="E2" s="271" t="str">
        <f>สรุประดับคณะ!C2</f>
        <v>เทคโนโลยีสื่อสารมวลชน</v>
      </c>
      <c r="F2" s="271"/>
      <c r="G2" s="271"/>
      <c r="I2" s="66" t="s">
        <v>8</v>
      </c>
      <c r="J2" s="66">
        <f>สรุประดับคณะ!O2</f>
        <v>2563</v>
      </c>
    </row>
    <row r="3" spans="1:22" ht="21.75" customHeight="1">
      <c r="A3" s="272" t="s">
        <v>183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22" ht="21.75" customHeight="1">
      <c r="A4" s="265" t="s">
        <v>0</v>
      </c>
      <c r="B4" s="254" t="s">
        <v>1</v>
      </c>
      <c r="C4" s="255"/>
      <c r="D4" s="256"/>
      <c r="E4" s="265" t="s">
        <v>19</v>
      </c>
      <c r="F4" s="265" t="s">
        <v>34</v>
      </c>
      <c r="G4" s="265" t="s">
        <v>18</v>
      </c>
      <c r="H4" s="263" t="s">
        <v>9</v>
      </c>
      <c r="I4" s="263" t="s">
        <v>10</v>
      </c>
      <c r="J4" s="269" t="s">
        <v>11</v>
      </c>
      <c r="K4" s="270"/>
      <c r="L4" s="263" t="s">
        <v>2</v>
      </c>
      <c r="M4" s="263" t="s">
        <v>3</v>
      </c>
    </row>
    <row r="5" spans="1:22" ht="21.75" customHeight="1">
      <c r="A5" s="266"/>
      <c r="B5" s="257"/>
      <c r="C5" s="258"/>
      <c r="D5" s="259"/>
      <c r="E5" s="266"/>
      <c r="F5" s="266"/>
      <c r="G5" s="266"/>
      <c r="H5" s="264"/>
      <c r="I5" s="264"/>
      <c r="J5" s="260" t="s">
        <v>12</v>
      </c>
      <c r="K5" s="262"/>
      <c r="L5" s="264"/>
      <c r="M5" s="264"/>
    </row>
    <row r="6" spans="1:22" ht="42">
      <c r="A6" s="267"/>
      <c r="B6" s="260"/>
      <c r="C6" s="261"/>
      <c r="D6" s="262"/>
      <c r="E6" s="267"/>
      <c r="F6" s="267"/>
      <c r="G6" s="267"/>
      <c r="H6" s="72" t="s">
        <v>13</v>
      </c>
      <c r="I6" s="72" t="s">
        <v>13</v>
      </c>
      <c r="J6" s="73" t="s">
        <v>14</v>
      </c>
      <c r="K6" s="74" t="s">
        <v>4</v>
      </c>
      <c r="L6" s="72" t="s">
        <v>5</v>
      </c>
      <c r="M6" s="72" t="s">
        <v>6</v>
      </c>
    </row>
    <row r="7" spans="1:22" ht="21.75" customHeight="1">
      <c r="A7" s="85"/>
      <c r="B7" s="134"/>
      <c r="C7" s="136"/>
      <c r="D7" s="135"/>
      <c r="E7" s="85"/>
      <c r="F7" s="85"/>
      <c r="G7" s="85"/>
      <c r="H7" s="85"/>
      <c r="I7" s="85"/>
      <c r="J7" s="85"/>
      <c r="K7" s="85"/>
      <c r="L7" s="85"/>
      <c r="M7" s="85"/>
    </row>
    <row r="8" spans="1:22" ht="21.75" customHeight="1">
      <c r="A8" s="268" t="s">
        <v>16</v>
      </c>
      <c r="B8" s="268"/>
      <c r="C8" s="268"/>
      <c r="D8" s="268"/>
      <c r="E8" s="268"/>
      <c r="F8" s="268"/>
      <c r="G8" s="268"/>
      <c r="H8" s="268"/>
      <c r="I8" s="268"/>
      <c r="J8" s="81">
        <f>SUM(J7:J7)</f>
        <v>0</v>
      </c>
      <c r="K8" s="81">
        <f>SUM(K7:K7)</f>
        <v>0</v>
      </c>
      <c r="L8" s="82"/>
      <c r="M8" s="81">
        <f>SUM(M7:M7)</f>
        <v>0</v>
      </c>
    </row>
    <row r="9" spans="1:22" ht="21.75" customHeight="1"/>
    <row r="10" spans="1:22" ht="21.75" customHeight="1">
      <c r="A10" s="253" t="s">
        <v>144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</row>
    <row r="11" spans="1:22" ht="21.75" customHeight="1">
      <c r="A11" s="253" t="s">
        <v>258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65"/>
    </row>
    <row r="12" spans="1:22" ht="21.75" customHeight="1">
      <c r="I12" s="252"/>
      <c r="J12" s="252"/>
      <c r="K12" s="252"/>
      <c r="L12" s="252"/>
      <c r="M12" s="252"/>
    </row>
    <row r="13" spans="1:22" ht="21.75" customHeight="1"/>
    <row r="14" spans="1:22" ht="21.75" customHeight="1"/>
    <row r="15" spans="1:22" ht="21.75" customHeight="1"/>
    <row r="16" spans="1:22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</sheetData>
  <mergeCells count="18">
    <mergeCell ref="A1:M1"/>
    <mergeCell ref="E2:G2"/>
    <mergeCell ref="A3:M3"/>
    <mergeCell ref="A4:A6"/>
    <mergeCell ref="B4:D6"/>
    <mergeCell ref="I12:M12"/>
    <mergeCell ref="A11:U11"/>
    <mergeCell ref="H4:H5"/>
    <mergeCell ref="I4:I5"/>
    <mergeCell ref="F4:F6"/>
    <mergeCell ref="E4:E6"/>
    <mergeCell ref="J4:K4"/>
    <mergeCell ref="A10:V10"/>
    <mergeCell ref="M4:M5"/>
    <mergeCell ref="J5:K5"/>
    <mergeCell ref="A8:I8"/>
    <mergeCell ref="G4:G6"/>
    <mergeCell ref="L4:L5"/>
  </mergeCells>
  <phoneticPr fontId="10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N226"/>
  <sheetViews>
    <sheetView zoomScaleNormal="100" workbookViewId="0">
      <selection activeCell="O23" sqref="O23"/>
    </sheetView>
  </sheetViews>
  <sheetFormatPr defaultRowHeight="21"/>
  <cols>
    <col min="1" max="1" width="5.75" style="68" customWidth="1"/>
    <col min="2" max="2" width="7" style="83" customWidth="1"/>
    <col min="3" max="3" width="9.625" style="83" customWidth="1"/>
    <col min="4" max="4" width="8.625" style="83" customWidth="1"/>
    <col min="5" max="5" width="12.875" style="83" customWidth="1"/>
    <col min="6" max="6" width="21.875" style="83" customWidth="1"/>
    <col min="7" max="7" width="40.25" style="83" customWidth="1"/>
    <col min="8" max="8" width="12.25" style="68" customWidth="1"/>
    <col min="9" max="9" width="11.125" style="68" customWidth="1"/>
    <col min="10" max="10" width="9.25" style="68" customWidth="1"/>
    <col min="11" max="11" width="9" style="68"/>
    <col min="12" max="12" width="9.625" style="68" customWidth="1"/>
    <col min="13" max="13" width="7.875" style="68" customWidth="1"/>
    <col min="14" max="16384" width="9" style="68"/>
  </cols>
  <sheetData>
    <row r="1" spans="1:13" s="67" customFormat="1" ht="21.75" customHeight="1">
      <c r="A1" s="271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s="67" customFormat="1" ht="21.75" customHeight="1">
      <c r="D2" s="66" t="s">
        <v>7</v>
      </c>
      <c r="E2" s="271" t="str">
        <f>สรุประดับคณะ!C2</f>
        <v>เทคโนโลยีสื่อสารมวลชน</v>
      </c>
      <c r="F2" s="271"/>
      <c r="G2" s="271"/>
      <c r="I2" s="66" t="s">
        <v>8</v>
      </c>
      <c r="J2" s="66">
        <f>สรุประดับคณะ!O2</f>
        <v>2563</v>
      </c>
    </row>
    <row r="3" spans="1:13" ht="21.75" customHeight="1">
      <c r="A3" s="272" t="s">
        <v>178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ht="21.75" customHeight="1">
      <c r="A4" s="265" t="s">
        <v>0</v>
      </c>
      <c r="B4" s="254" t="s">
        <v>1</v>
      </c>
      <c r="C4" s="255"/>
      <c r="D4" s="256"/>
      <c r="E4" s="69"/>
      <c r="F4" s="265" t="s">
        <v>34</v>
      </c>
      <c r="G4" s="265" t="s">
        <v>18</v>
      </c>
      <c r="H4" s="263" t="s">
        <v>9</v>
      </c>
      <c r="I4" s="263" t="s">
        <v>10</v>
      </c>
      <c r="J4" s="269" t="s">
        <v>11</v>
      </c>
      <c r="K4" s="270"/>
      <c r="L4" s="281" t="s">
        <v>2</v>
      </c>
      <c r="M4" s="263" t="s">
        <v>3</v>
      </c>
    </row>
    <row r="5" spans="1:13" ht="21.75" customHeight="1">
      <c r="A5" s="266"/>
      <c r="B5" s="257"/>
      <c r="C5" s="258"/>
      <c r="D5" s="259"/>
      <c r="E5" s="70" t="s">
        <v>19</v>
      </c>
      <c r="F5" s="266"/>
      <c r="G5" s="266"/>
      <c r="H5" s="264"/>
      <c r="I5" s="264"/>
      <c r="J5" s="260" t="s">
        <v>12</v>
      </c>
      <c r="K5" s="262"/>
      <c r="L5" s="282"/>
      <c r="M5" s="264"/>
    </row>
    <row r="6" spans="1:13" ht="42">
      <c r="A6" s="267"/>
      <c r="B6" s="260"/>
      <c r="C6" s="261"/>
      <c r="D6" s="262"/>
      <c r="E6" s="71"/>
      <c r="F6" s="267"/>
      <c r="G6" s="267"/>
      <c r="H6" s="72" t="s">
        <v>13</v>
      </c>
      <c r="I6" s="72" t="s">
        <v>13</v>
      </c>
      <c r="J6" s="73" t="s">
        <v>14</v>
      </c>
      <c r="K6" s="74" t="s">
        <v>4</v>
      </c>
      <c r="L6" s="72" t="s">
        <v>5</v>
      </c>
      <c r="M6" s="72" t="s">
        <v>6</v>
      </c>
    </row>
    <row r="7" spans="1:13" s="80" customFormat="1" ht="21.75" customHeight="1">
      <c r="A7" s="75">
        <v>1</v>
      </c>
      <c r="B7" s="107" t="s">
        <v>57</v>
      </c>
      <c r="C7" s="109" t="s">
        <v>143</v>
      </c>
      <c r="D7" s="108" t="s">
        <v>37</v>
      </c>
      <c r="E7" s="105" t="s">
        <v>20</v>
      </c>
      <c r="F7" s="76" t="s">
        <v>56</v>
      </c>
      <c r="G7" s="76" t="s">
        <v>64</v>
      </c>
      <c r="H7" s="77">
        <v>30684</v>
      </c>
      <c r="I7" s="223" t="s">
        <v>253</v>
      </c>
      <c r="J7" s="85">
        <v>1</v>
      </c>
      <c r="K7" s="95"/>
      <c r="L7" s="85">
        <v>4</v>
      </c>
      <c r="M7" s="85">
        <v>0</v>
      </c>
    </row>
    <row r="8" spans="1:13" ht="21.75" customHeight="1">
      <c r="A8" s="85">
        <v>2</v>
      </c>
      <c r="B8" s="101" t="s">
        <v>55</v>
      </c>
      <c r="C8" s="102" t="s">
        <v>146</v>
      </c>
      <c r="D8" s="103" t="s">
        <v>147</v>
      </c>
      <c r="E8" s="104" t="s">
        <v>20</v>
      </c>
      <c r="F8" s="104" t="s">
        <v>56</v>
      </c>
      <c r="G8" s="104" t="s">
        <v>185</v>
      </c>
      <c r="H8" s="99">
        <v>33781</v>
      </c>
      <c r="I8" s="100"/>
      <c r="J8" s="85">
        <v>1</v>
      </c>
      <c r="K8" s="95"/>
      <c r="L8" s="85">
        <v>12</v>
      </c>
      <c r="M8" s="85">
        <v>1</v>
      </c>
    </row>
    <row r="9" spans="1:13" s="80" customFormat="1" ht="21.75" customHeight="1">
      <c r="A9" s="75">
        <v>3</v>
      </c>
      <c r="B9" s="89" t="s">
        <v>57</v>
      </c>
      <c r="C9" s="90" t="s">
        <v>88</v>
      </c>
      <c r="D9" s="88" t="s">
        <v>89</v>
      </c>
      <c r="E9" s="87" t="s">
        <v>36</v>
      </c>
      <c r="F9" s="87" t="s">
        <v>56</v>
      </c>
      <c r="G9" s="87" t="s">
        <v>64</v>
      </c>
      <c r="H9" s="91">
        <v>38628</v>
      </c>
      <c r="I9" s="98"/>
      <c r="J9" s="94">
        <v>1</v>
      </c>
      <c r="K9" s="95" t="s">
        <v>35</v>
      </c>
      <c r="L9" s="96">
        <v>12</v>
      </c>
      <c r="M9" s="96">
        <v>1</v>
      </c>
    </row>
    <row r="10" spans="1:13" s="80" customFormat="1" ht="21.75" customHeight="1">
      <c r="A10" s="85">
        <v>4</v>
      </c>
      <c r="B10" s="101" t="s">
        <v>69</v>
      </c>
      <c r="C10" s="90" t="s">
        <v>70</v>
      </c>
      <c r="D10" s="103" t="s">
        <v>71</v>
      </c>
      <c r="E10" s="104" t="s">
        <v>36</v>
      </c>
      <c r="F10" s="104" t="s">
        <v>56</v>
      </c>
      <c r="G10" s="104" t="s">
        <v>121</v>
      </c>
      <c r="H10" s="99">
        <v>37453</v>
      </c>
      <c r="I10" s="100"/>
      <c r="J10" s="92">
        <v>1</v>
      </c>
      <c r="K10" s="93" t="s">
        <v>35</v>
      </c>
      <c r="L10" s="96">
        <v>12</v>
      </c>
      <c r="M10" s="97">
        <v>1</v>
      </c>
    </row>
    <row r="11" spans="1:13" s="80" customFormat="1" ht="21.75" customHeight="1">
      <c r="A11" s="75">
        <v>5</v>
      </c>
      <c r="B11" s="89" t="s">
        <v>55</v>
      </c>
      <c r="C11" s="90" t="s">
        <v>84</v>
      </c>
      <c r="D11" s="88" t="s">
        <v>85</v>
      </c>
      <c r="E11" s="87" t="s">
        <v>36</v>
      </c>
      <c r="F11" s="87" t="s">
        <v>56</v>
      </c>
      <c r="G11" s="87" t="s">
        <v>121</v>
      </c>
      <c r="H11" s="91">
        <v>40483</v>
      </c>
      <c r="I11" s="98"/>
      <c r="J11" s="94">
        <v>1</v>
      </c>
      <c r="K11" s="93" t="s">
        <v>35</v>
      </c>
      <c r="L11" s="96">
        <v>12</v>
      </c>
      <c r="M11" s="96">
        <v>1</v>
      </c>
    </row>
    <row r="12" spans="1:13" s="80" customFormat="1" ht="21.75" customHeight="1">
      <c r="A12" s="85">
        <v>6</v>
      </c>
      <c r="B12" s="89" t="s">
        <v>55</v>
      </c>
      <c r="C12" s="90" t="s">
        <v>78</v>
      </c>
      <c r="D12" s="88" t="s">
        <v>79</v>
      </c>
      <c r="E12" s="87" t="s">
        <v>36</v>
      </c>
      <c r="F12" s="87" t="s">
        <v>56</v>
      </c>
      <c r="G12" s="87" t="s">
        <v>185</v>
      </c>
      <c r="H12" s="91">
        <v>40483</v>
      </c>
      <c r="I12" s="98"/>
      <c r="J12" s="94" t="s">
        <v>35</v>
      </c>
      <c r="K12" s="93">
        <v>1</v>
      </c>
      <c r="L12" s="96">
        <v>12</v>
      </c>
      <c r="M12" s="96">
        <v>1</v>
      </c>
    </row>
    <row r="13" spans="1:13" s="80" customFormat="1" ht="21.75" customHeight="1">
      <c r="A13" s="75">
        <v>7</v>
      </c>
      <c r="B13" s="198" t="s">
        <v>57</v>
      </c>
      <c r="C13" s="199" t="s">
        <v>90</v>
      </c>
      <c r="D13" s="200" t="s">
        <v>91</v>
      </c>
      <c r="E13" s="201" t="s">
        <v>36</v>
      </c>
      <c r="F13" s="201" t="s">
        <v>56</v>
      </c>
      <c r="G13" s="201" t="s">
        <v>185</v>
      </c>
      <c r="H13" s="202">
        <v>38504</v>
      </c>
      <c r="I13" s="203"/>
      <c r="J13" s="204">
        <v>1</v>
      </c>
      <c r="K13" s="205" t="s">
        <v>35</v>
      </c>
      <c r="L13" s="96">
        <v>12</v>
      </c>
      <c r="M13" s="206">
        <v>1</v>
      </c>
    </row>
    <row r="14" spans="1:13" s="80" customFormat="1" ht="21.75" customHeight="1">
      <c r="A14" s="85">
        <v>8</v>
      </c>
      <c r="B14" s="198" t="s">
        <v>57</v>
      </c>
      <c r="C14" s="199" t="s">
        <v>115</v>
      </c>
      <c r="D14" s="200" t="s">
        <v>116</v>
      </c>
      <c r="E14" s="201" t="s">
        <v>36</v>
      </c>
      <c r="F14" s="201" t="s">
        <v>56</v>
      </c>
      <c r="G14" s="201" t="s">
        <v>64</v>
      </c>
      <c r="H14" s="202">
        <v>41030</v>
      </c>
      <c r="I14" s="203"/>
      <c r="J14" s="204">
        <v>1</v>
      </c>
      <c r="K14" s="205" t="s">
        <v>35</v>
      </c>
      <c r="L14" s="96">
        <v>12</v>
      </c>
      <c r="M14" s="206">
        <v>1</v>
      </c>
    </row>
    <row r="15" spans="1:13" s="80" customFormat="1" ht="21.75" customHeight="1">
      <c r="A15" s="75">
        <v>9</v>
      </c>
      <c r="B15" s="198" t="s">
        <v>69</v>
      </c>
      <c r="C15" s="199" t="s">
        <v>92</v>
      </c>
      <c r="D15" s="200" t="s">
        <v>91</v>
      </c>
      <c r="E15" s="201" t="s">
        <v>36</v>
      </c>
      <c r="F15" s="201" t="s">
        <v>56</v>
      </c>
      <c r="G15" s="201" t="s">
        <v>145</v>
      </c>
      <c r="H15" s="202">
        <v>38657</v>
      </c>
      <c r="I15" s="203"/>
      <c r="J15" s="204">
        <v>1</v>
      </c>
      <c r="K15" s="205" t="s">
        <v>35</v>
      </c>
      <c r="L15" s="96">
        <v>12</v>
      </c>
      <c r="M15" s="206">
        <v>1</v>
      </c>
    </row>
    <row r="16" spans="1:13" s="80" customFormat="1" ht="21.75" customHeight="1">
      <c r="A16" s="85">
        <v>10</v>
      </c>
      <c r="B16" s="89" t="s">
        <v>55</v>
      </c>
      <c r="C16" s="90" t="s">
        <v>65</v>
      </c>
      <c r="D16" s="88" t="s">
        <v>66</v>
      </c>
      <c r="E16" s="87" t="s">
        <v>36</v>
      </c>
      <c r="F16" s="87" t="s">
        <v>56</v>
      </c>
      <c r="G16" s="87" t="s">
        <v>64</v>
      </c>
      <c r="H16" s="91">
        <v>38202</v>
      </c>
      <c r="I16" s="98"/>
      <c r="J16" s="94">
        <v>1</v>
      </c>
      <c r="K16" s="95" t="s">
        <v>35</v>
      </c>
      <c r="L16" s="96">
        <v>12</v>
      </c>
      <c r="M16" s="97">
        <v>1</v>
      </c>
    </row>
    <row r="17" spans="1:66" s="80" customFormat="1" ht="21.75" customHeight="1">
      <c r="A17" s="75">
        <v>11</v>
      </c>
      <c r="B17" s="101" t="s">
        <v>57</v>
      </c>
      <c r="C17" s="90" t="s">
        <v>107</v>
      </c>
      <c r="D17" s="103" t="s">
        <v>108</v>
      </c>
      <c r="E17" s="104" t="s">
        <v>36</v>
      </c>
      <c r="F17" s="104" t="s">
        <v>56</v>
      </c>
      <c r="G17" s="87" t="s">
        <v>185</v>
      </c>
      <c r="H17" s="99">
        <v>41470</v>
      </c>
      <c r="I17" s="100"/>
      <c r="J17" s="92">
        <v>1</v>
      </c>
      <c r="K17" s="93" t="s">
        <v>35</v>
      </c>
      <c r="L17" s="96">
        <v>12</v>
      </c>
      <c r="M17" s="97">
        <v>1</v>
      </c>
    </row>
    <row r="18" spans="1:66" s="80" customFormat="1" ht="21.75" customHeight="1">
      <c r="A18" s="85">
        <v>12</v>
      </c>
      <c r="B18" s="101" t="s">
        <v>55</v>
      </c>
      <c r="C18" s="90" t="s">
        <v>119</v>
      </c>
      <c r="D18" s="103" t="s">
        <v>120</v>
      </c>
      <c r="E18" s="104" t="s">
        <v>36</v>
      </c>
      <c r="F18" s="104" t="s">
        <v>56</v>
      </c>
      <c r="G18" s="104" t="s">
        <v>121</v>
      </c>
      <c r="H18" s="99">
        <v>41183</v>
      </c>
      <c r="I18" s="100"/>
      <c r="J18" s="92">
        <v>1</v>
      </c>
      <c r="K18" s="93" t="s">
        <v>35</v>
      </c>
      <c r="L18" s="96">
        <v>12</v>
      </c>
      <c r="M18" s="97">
        <v>1</v>
      </c>
    </row>
    <row r="19" spans="1:66" s="80" customFormat="1" ht="21.75" customHeight="1">
      <c r="A19" s="75">
        <v>13</v>
      </c>
      <c r="B19" s="101" t="s">
        <v>57</v>
      </c>
      <c r="C19" s="90" t="s">
        <v>117</v>
      </c>
      <c r="D19" s="103" t="s">
        <v>118</v>
      </c>
      <c r="E19" s="104" t="s">
        <v>36</v>
      </c>
      <c r="F19" s="104" t="s">
        <v>56</v>
      </c>
      <c r="G19" s="104" t="s">
        <v>122</v>
      </c>
      <c r="H19" s="99">
        <v>41030</v>
      </c>
      <c r="I19" s="222"/>
      <c r="J19" s="92">
        <v>1</v>
      </c>
      <c r="K19" s="93" t="s">
        <v>35</v>
      </c>
      <c r="L19" s="96">
        <v>12</v>
      </c>
      <c r="M19" s="97">
        <v>1</v>
      </c>
    </row>
    <row r="20" spans="1:66" ht="24.75" customHeight="1">
      <c r="A20" s="85">
        <v>14</v>
      </c>
      <c r="B20" s="89" t="s">
        <v>57</v>
      </c>
      <c r="C20" s="90" t="s">
        <v>62</v>
      </c>
      <c r="D20" s="88" t="s">
        <v>63</v>
      </c>
      <c r="E20" s="87" t="s">
        <v>20</v>
      </c>
      <c r="F20" s="87" t="s">
        <v>56</v>
      </c>
      <c r="G20" s="87" t="s">
        <v>64</v>
      </c>
      <c r="H20" s="91">
        <v>36266</v>
      </c>
      <c r="I20" s="98"/>
      <c r="J20" s="94">
        <v>1</v>
      </c>
      <c r="K20" s="95" t="s">
        <v>35</v>
      </c>
      <c r="L20" s="96">
        <v>12</v>
      </c>
      <c r="M20" s="97">
        <v>1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</row>
    <row r="21" spans="1:66" ht="24.75" customHeight="1">
      <c r="A21" s="75">
        <v>15</v>
      </c>
      <c r="B21" s="101" t="s">
        <v>57</v>
      </c>
      <c r="C21" s="102" t="s">
        <v>101</v>
      </c>
      <c r="D21" s="103" t="s">
        <v>102</v>
      </c>
      <c r="E21" s="104" t="s">
        <v>36</v>
      </c>
      <c r="F21" s="104" t="s">
        <v>56</v>
      </c>
      <c r="G21" s="87" t="s">
        <v>185</v>
      </c>
      <c r="H21" s="99">
        <v>41470</v>
      </c>
      <c r="I21" s="100"/>
      <c r="J21" s="92">
        <v>1</v>
      </c>
      <c r="K21" s="93" t="s">
        <v>35</v>
      </c>
      <c r="L21" s="96">
        <v>12</v>
      </c>
      <c r="M21" s="97">
        <v>1</v>
      </c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</row>
    <row r="22" spans="1:66" ht="23.25" customHeight="1">
      <c r="A22" s="85">
        <v>16</v>
      </c>
      <c r="B22" s="89" t="s">
        <v>55</v>
      </c>
      <c r="C22" s="102" t="s">
        <v>76</v>
      </c>
      <c r="D22" s="88" t="s">
        <v>77</v>
      </c>
      <c r="E22" s="87" t="s">
        <v>36</v>
      </c>
      <c r="F22" s="87" t="s">
        <v>56</v>
      </c>
      <c r="G22" s="87" t="s">
        <v>145</v>
      </c>
      <c r="H22" s="91">
        <v>40616</v>
      </c>
      <c r="I22" s="98"/>
      <c r="J22" s="94">
        <v>1</v>
      </c>
      <c r="K22" s="95" t="s">
        <v>35</v>
      </c>
      <c r="L22" s="96">
        <v>12</v>
      </c>
      <c r="M22" s="97">
        <v>1</v>
      </c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</row>
    <row r="23" spans="1:66" s="80" customFormat="1" ht="21.75" customHeight="1">
      <c r="A23" s="85">
        <v>17</v>
      </c>
      <c r="B23" s="89" t="s">
        <v>57</v>
      </c>
      <c r="C23" s="90" t="s">
        <v>82</v>
      </c>
      <c r="D23" s="88" t="s">
        <v>83</v>
      </c>
      <c r="E23" s="87" t="s">
        <v>36</v>
      </c>
      <c r="F23" s="87" t="s">
        <v>56</v>
      </c>
      <c r="G23" s="87" t="s">
        <v>64</v>
      </c>
      <c r="H23" s="91">
        <v>40452</v>
      </c>
      <c r="I23" s="98"/>
      <c r="J23" s="94">
        <v>1</v>
      </c>
      <c r="K23" s="95" t="s">
        <v>35</v>
      </c>
      <c r="L23" s="96">
        <v>12</v>
      </c>
      <c r="M23" s="97">
        <v>1</v>
      </c>
      <c r="O23" s="80" t="s">
        <v>262</v>
      </c>
    </row>
    <row r="24" spans="1:66" ht="21.75" customHeight="1">
      <c r="A24" s="276" t="s">
        <v>16</v>
      </c>
      <c r="B24" s="276"/>
      <c r="C24" s="276"/>
      <c r="D24" s="276"/>
      <c r="E24" s="276"/>
      <c r="F24" s="276"/>
      <c r="G24" s="276"/>
      <c r="H24" s="276"/>
      <c r="I24" s="276"/>
      <c r="J24" s="106">
        <f>SUM(J7:J23)</f>
        <v>16</v>
      </c>
      <c r="K24" s="106">
        <v>1</v>
      </c>
      <c r="L24" s="85"/>
      <c r="M24" s="106">
        <f>SUM(M7:M23)</f>
        <v>16</v>
      </c>
    </row>
    <row r="25" spans="1:66" ht="21.75" customHeight="1"/>
    <row r="26" spans="1:66" ht="21.75" customHeight="1">
      <c r="A26" s="253" t="s">
        <v>144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</row>
    <row r="27" spans="1:66" ht="21.75" customHeight="1">
      <c r="A27" s="253" t="s">
        <v>258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</row>
    <row r="28" spans="1:66" ht="21.75" customHeight="1"/>
    <row r="29" spans="1:66" ht="21.75" customHeight="1">
      <c r="I29" s="252"/>
      <c r="J29" s="252"/>
      <c r="K29" s="252"/>
      <c r="L29" s="252"/>
      <c r="M29" s="252"/>
    </row>
    <row r="30" spans="1:66" ht="21.75" customHeight="1"/>
    <row r="31" spans="1:66" ht="21.75" customHeight="1"/>
    <row r="32" spans="1:6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</sheetData>
  <mergeCells count="17"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  <mergeCell ref="A24:I24"/>
    <mergeCell ref="G4:G6"/>
    <mergeCell ref="I4:I5"/>
    <mergeCell ref="F4:F6"/>
    <mergeCell ref="I29:M29"/>
    <mergeCell ref="A26:M26"/>
    <mergeCell ref="A27:M27"/>
  </mergeCells>
  <phoneticPr fontId="10" type="noConversion"/>
  <conditionalFormatting sqref="K7:K9 K11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23"/>
  <sheetViews>
    <sheetView zoomScaleNormal="100" workbookViewId="0">
      <selection activeCell="Q13" sqref="Q13"/>
    </sheetView>
  </sheetViews>
  <sheetFormatPr defaultRowHeight="21"/>
  <cols>
    <col min="1" max="1" width="5.875" style="68" customWidth="1"/>
    <col min="2" max="2" width="7.125" style="83" customWidth="1"/>
    <col min="3" max="4" width="9.875" style="83" customWidth="1"/>
    <col min="5" max="5" width="15.875" style="83" customWidth="1"/>
    <col min="6" max="6" width="19.25" style="83" customWidth="1"/>
    <col min="7" max="7" width="39" style="83" customWidth="1"/>
    <col min="8" max="8" width="12.375" style="68" customWidth="1"/>
    <col min="9" max="9" width="10.25" style="68" customWidth="1"/>
    <col min="10" max="10" width="8.375" style="68" customWidth="1"/>
    <col min="11" max="11" width="8.625" style="68" customWidth="1"/>
    <col min="12" max="12" width="9.875" style="68" customWidth="1"/>
    <col min="13" max="13" width="7.75" style="68" customWidth="1"/>
    <col min="14" max="16384" width="9" style="68"/>
  </cols>
  <sheetData>
    <row r="1" spans="1:15" s="67" customFormat="1" ht="21.75" customHeight="1">
      <c r="A1" s="271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5" s="67" customFormat="1" ht="21.75" customHeight="1">
      <c r="D2" s="66" t="s">
        <v>7</v>
      </c>
      <c r="E2" s="271" t="str">
        <f>สรุประดับคณะ!C2</f>
        <v>เทคโนโลยีสื่อสารมวลชน</v>
      </c>
      <c r="F2" s="271"/>
      <c r="G2" s="271"/>
      <c r="I2" s="66" t="s">
        <v>8</v>
      </c>
      <c r="J2" s="66">
        <f>สรุประดับคณะ!O2</f>
        <v>2563</v>
      </c>
    </row>
    <row r="3" spans="1:15" ht="21.75" customHeight="1">
      <c r="A3" s="272" t="s">
        <v>180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5" ht="21.75" customHeight="1">
      <c r="A4" s="265" t="s">
        <v>0</v>
      </c>
      <c r="B4" s="254" t="s">
        <v>1</v>
      </c>
      <c r="C4" s="255"/>
      <c r="D4" s="256"/>
      <c r="E4" s="69"/>
      <c r="F4" s="265" t="s">
        <v>34</v>
      </c>
      <c r="G4" s="265" t="s">
        <v>18</v>
      </c>
      <c r="H4" s="265" t="s">
        <v>9</v>
      </c>
      <c r="I4" s="265" t="s">
        <v>10</v>
      </c>
      <c r="J4" s="254" t="s">
        <v>11</v>
      </c>
      <c r="K4" s="256"/>
      <c r="L4" s="281" t="s">
        <v>2</v>
      </c>
      <c r="M4" s="265" t="s">
        <v>3</v>
      </c>
    </row>
    <row r="5" spans="1:15" ht="21.75" customHeight="1">
      <c r="A5" s="266"/>
      <c r="B5" s="257"/>
      <c r="C5" s="258"/>
      <c r="D5" s="259"/>
      <c r="E5" s="70" t="s">
        <v>19</v>
      </c>
      <c r="F5" s="266"/>
      <c r="G5" s="266"/>
      <c r="H5" s="266"/>
      <c r="I5" s="266"/>
      <c r="J5" s="260" t="s">
        <v>12</v>
      </c>
      <c r="K5" s="262"/>
      <c r="L5" s="282"/>
      <c r="M5" s="266"/>
    </row>
    <row r="6" spans="1:15" ht="42">
      <c r="A6" s="267"/>
      <c r="B6" s="260"/>
      <c r="C6" s="261"/>
      <c r="D6" s="262"/>
      <c r="E6" s="71"/>
      <c r="F6" s="267"/>
      <c r="G6" s="267"/>
      <c r="H6" s="72" t="s">
        <v>13</v>
      </c>
      <c r="I6" s="72" t="s">
        <v>13</v>
      </c>
      <c r="J6" s="73" t="s">
        <v>14</v>
      </c>
      <c r="K6" s="74" t="s">
        <v>4</v>
      </c>
      <c r="L6" s="72" t="s">
        <v>5</v>
      </c>
      <c r="M6" s="72" t="s">
        <v>6</v>
      </c>
    </row>
    <row r="7" spans="1:15" s="125" customFormat="1" ht="21.75" customHeight="1">
      <c r="A7" s="96">
        <v>1</v>
      </c>
      <c r="B7" s="101" t="s">
        <v>55</v>
      </c>
      <c r="C7" s="102" t="s">
        <v>133</v>
      </c>
      <c r="D7" s="103" t="s">
        <v>134</v>
      </c>
      <c r="E7" s="124" t="s">
        <v>20</v>
      </c>
      <c r="F7" s="104" t="s">
        <v>56</v>
      </c>
      <c r="G7" s="104" t="s">
        <v>185</v>
      </c>
      <c r="H7" s="99">
        <v>36174</v>
      </c>
      <c r="I7" s="100"/>
      <c r="J7" s="96">
        <v>1</v>
      </c>
      <c r="K7" s="93" t="s">
        <v>35</v>
      </c>
      <c r="L7" s="97">
        <v>12</v>
      </c>
      <c r="M7" s="97">
        <v>1</v>
      </c>
    </row>
    <row r="8" spans="1:15" s="113" customFormat="1" ht="21.75" customHeight="1">
      <c r="A8" s="112">
        <v>2</v>
      </c>
      <c r="B8" s="154" t="s">
        <v>55</v>
      </c>
      <c r="C8" s="155" t="s">
        <v>141</v>
      </c>
      <c r="D8" s="156" t="s">
        <v>142</v>
      </c>
      <c r="E8" s="157" t="s">
        <v>36</v>
      </c>
      <c r="F8" s="157" t="s">
        <v>56</v>
      </c>
      <c r="G8" s="157" t="s">
        <v>121</v>
      </c>
      <c r="H8" s="158">
        <v>40984</v>
      </c>
      <c r="I8" s="159"/>
      <c r="J8" s="160">
        <v>1</v>
      </c>
      <c r="K8" s="161" t="s">
        <v>35</v>
      </c>
      <c r="L8" s="162">
        <v>12</v>
      </c>
      <c r="M8" s="162">
        <f>IF(L8&gt;9,1,IF(L8&gt;6,0.5,IF(L8&gt;0,0,0)))</f>
        <v>1</v>
      </c>
    </row>
    <row r="9" spans="1:15" s="113" customFormat="1" ht="21.75" customHeight="1">
      <c r="A9" s="85">
        <v>3</v>
      </c>
      <c r="B9" s="114" t="s">
        <v>55</v>
      </c>
      <c r="C9" s="115" t="s">
        <v>131</v>
      </c>
      <c r="D9" s="116" t="s">
        <v>132</v>
      </c>
      <c r="E9" s="117" t="s">
        <v>20</v>
      </c>
      <c r="F9" s="118" t="s">
        <v>56</v>
      </c>
      <c r="G9" s="118" t="s">
        <v>64</v>
      </c>
      <c r="H9" s="119">
        <v>34631</v>
      </c>
      <c r="I9" s="120"/>
      <c r="J9" s="121">
        <v>1</v>
      </c>
      <c r="K9" s="122" t="s">
        <v>35</v>
      </c>
      <c r="L9" s="121">
        <v>12</v>
      </c>
      <c r="M9" s="121">
        <f>IF(L9&gt;9,1,IF(L9&gt;6,0.5,IF(L9&gt;0,0,0)))</f>
        <v>1</v>
      </c>
    </row>
    <row r="10" spans="1:15" s="113" customFormat="1" ht="21.75" customHeight="1">
      <c r="A10" s="96">
        <v>4</v>
      </c>
      <c r="B10" s="114" t="s">
        <v>57</v>
      </c>
      <c r="C10" s="115" t="s">
        <v>125</v>
      </c>
      <c r="D10" s="116" t="s">
        <v>126</v>
      </c>
      <c r="E10" s="117" t="s">
        <v>20</v>
      </c>
      <c r="F10" s="118" t="s">
        <v>56</v>
      </c>
      <c r="G10" s="118" t="s">
        <v>64</v>
      </c>
      <c r="H10" s="119">
        <v>36438</v>
      </c>
      <c r="I10" s="120"/>
      <c r="J10" s="121">
        <v>1</v>
      </c>
      <c r="K10" s="122" t="s">
        <v>35</v>
      </c>
      <c r="L10" s="112">
        <v>12</v>
      </c>
      <c r="M10" s="112">
        <f>IF(L10&gt;9,1,IF(L10&gt;6,0.5,IF(L10&gt;0,0,0)))</f>
        <v>1</v>
      </c>
    </row>
    <row r="11" spans="1:15" s="113" customFormat="1" ht="21.75" customHeight="1">
      <c r="A11" s="112">
        <v>5</v>
      </c>
      <c r="B11" s="114" t="s">
        <v>57</v>
      </c>
      <c r="C11" s="115" t="s">
        <v>129</v>
      </c>
      <c r="D11" s="116" t="s">
        <v>130</v>
      </c>
      <c r="E11" s="117" t="s">
        <v>20</v>
      </c>
      <c r="F11" s="118" t="s">
        <v>56</v>
      </c>
      <c r="G11" s="87" t="s">
        <v>231</v>
      </c>
      <c r="H11" s="119">
        <v>36039</v>
      </c>
      <c r="I11" s="120"/>
      <c r="J11" s="121">
        <v>1</v>
      </c>
      <c r="K11" s="122" t="s">
        <v>35</v>
      </c>
      <c r="L11" s="112">
        <v>12</v>
      </c>
      <c r="M11" s="112">
        <f>IF(L11&gt;9,1,IF(L11&gt;6,0.5,IF(L11&gt;0,0,0)))</f>
        <v>1</v>
      </c>
    </row>
    <row r="12" spans="1:15" ht="21.75" customHeight="1">
      <c r="A12" s="85">
        <v>6</v>
      </c>
      <c r="B12" s="114" t="s">
        <v>55</v>
      </c>
      <c r="C12" s="115" t="s">
        <v>127</v>
      </c>
      <c r="D12" s="116" t="s">
        <v>128</v>
      </c>
      <c r="E12" s="117" t="s">
        <v>20</v>
      </c>
      <c r="F12" s="118" t="s">
        <v>56</v>
      </c>
      <c r="G12" s="87" t="s">
        <v>231</v>
      </c>
      <c r="H12" s="119">
        <v>37043</v>
      </c>
      <c r="I12" s="120"/>
      <c r="J12" s="121">
        <v>1</v>
      </c>
      <c r="K12" s="122" t="s">
        <v>35</v>
      </c>
      <c r="L12" s="112">
        <v>12</v>
      </c>
      <c r="M12" s="112">
        <v>1</v>
      </c>
    </row>
    <row r="13" spans="1:15" ht="21.75" customHeight="1">
      <c r="A13" s="96">
        <v>7</v>
      </c>
      <c r="B13" s="101" t="s">
        <v>57</v>
      </c>
      <c r="C13" s="102" t="s">
        <v>67</v>
      </c>
      <c r="D13" s="103" t="s">
        <v>68</v>
      </c>
      <c r="E13" s="104" t="s">
        <v>36</v>
      </c>
      <c r="F13" s="104" t="s">
        <v>56</v>
      </c>
      <c r="G13" s="104" t="s">
        <v>185</v>
      </c>
      <c r="H13" s="99">
        <v>37851</v>
      </c>
      <c r="I13" s="100"/>
      <c r="J13" s="85">
        <v>1</v>
      </c>
      <c r="K13" s="122" t="s">
        <v>35</v>
      </c>
      <c r="L13" s="85">
        <v>12</v>
      </c>
      <c r="M13" s="85">
        <v>1</v>
      </c>
    </row>
    <row r="14" spans="1:15" ht="21.75" customHeight="1">
      <c r="A14" s="112">
        <v>8</v>
      </c>
      <c r="B14" s="114" t="s">
        <v>57</v>
      </c>
      <c r="C14" s="115" t="s">
        <v>139</v>
      </c>
      <c r="D14" s="116" t="s">
        <v>140</v>
      </c>
      <c r="E14" s="118" t="s">
        <v>36</v>
      </c>
      <c r="F14" s="118" t="s">
        <v>56</v>
      </c>
      <c r="G14" s="87" t="s">
        <v>231</v>
      </c>
      <c r="H14" s="119">
        <v>40969</v>
      </c>
      <c r="I14" s="120"/>
      <c r="J14" s="121">
        <v>1</v>
      </c>
      <c r="K14" s="122" t="s">
        <v>35</v>
      </c>
      <c r="L14" s="112">
        <v>12</v>
      </c>
      <c r="M14" s="112">
        <v>1</v>
      </c>
    </row>
    <row r="15" spans="1:15" ht="21.75" customHeight="1">
      <c r="A15" s="85">
        <v>9</v>
      </c>
      <c r="B15" s="114" t="s">
        <v>57</v>
      </c>
      <c r="C15" s="115" t="s">
        <v>135</v>
      </c>
      <c r="D15" s="116" t="s">
        <v>136</v>
      </c>
      <c r="E15" s="118" t="s">
        <v>36</v>
      </c>
      <c r="F15" s="118" t="s">
        <v>56</v>
      </c>
      <c r="G15" s="87" t="s">
        <v>122</v>
      </c>
      <c r="H15" s="119">
        <v>39234</v>
      </c>
      <c r="I15" s="120"/>
      <c r="J15" s="185">
        <v>1</v>
      </c>
      <c r="K15" s="191" t="s">
        <v>35</v>
      </c>
      <c r="L15" s="112">
        <v>12</v>
      </c>
      <c r="M15" s="181">
        <v>1</v>
      </c>
      <c r="O15" s="80"/>
    </row>
    <row r="16" spans="1:15" ht="21.75" customHeight="1">
      <c r="A16" s="96">
        <v>10</v>
      </c>
      <c r="B16" s="114" t="s">
        <v>55</v>
      </c>
      <c r="C16" s="115" t="s">
        <v>137</v>
      </c>
      <c r="D16" s="116" t="s">
        <v>138</v>
      </c>
      <c r="E16" s="118" t="s">
        <v>36</v>
      </c>
      <c r="F16" s="118" t="s">
        <v>56</v>
      </c>
      <c r="G16" s="87" t="s">
        <v>185</v>
      </c>
      <c r="H16" s="119">
        <v>41426</v>
      </c>
      <c r="I16" s="120"/>
      <c r="J16" s="185">
        <v>1</v>
      </c>
      <c r="K16" s="191" t="s">
        <v>35</v>
      </c>
      <c r="L16" s="112">
        <v>12</v>
      </c>
      <c r="M16" s="181">
        <v>1</v>
      </c>
      <c r="O16" s="80"/>
    </row>
    <row r="17" spans="1:15" s="113" customFormat="1" ht="21.75" customHeight="1">
      <c r="A17" s="112">
        <v>11</v>
      </c>
      <c r="B17" s="115" t="s">
        <v>57</v>
      </c>
      <c r="C17" s="115" t="s">
        <v>93</v>
      </c>
      <c r="D17" s="116" t="s">
        <v>94</v>
      </c>
      <c r="E17" s="118" t="s">
        <v>36</v>
      </c>
      <c r="F17" s="118" t="s">
        <v>56</v>
      </c>
      <c r="G17" s="87" t="s">
        <v>231</v>
      </c>
      <c r="H17" s="91">
        <v>38261</v>
      </c>
      <c r="I17" s="120"/>
      <c r="J17" s="121">
        <v>1</v>
      </c>
      <c r="K17" s="122" t="s">
        <v>35</v>
      </c>
      <c r="L17" s="123">
        <v>12</v>
      </c>
      <c r="M17" s="112">
        <v>1</v>
      </c>
    </row>
    <row r="18" spans="1:15" s="113" customFormat="1" ht="21.75" customHeight="1">
      <c r="A18" s="85">
        <v>12</v>
      </c>
      <c r="B18" s="182" t="s">
        <v>57</v>
      </c>
      <c r="C18" s="182" t="s">
        <v>72</v>
      </c>
      <c r="D18" s="183" t="s">
        <v>73</v>
      </c>
      <c r="E18" s="118" t="s">
        <v>36</v>
      </c>
      <c r="F18" s="118" t="s">
        <v>56</v>
      </c>
      <c r="G18" s="87" t="s">
        <v>231</v>
      </c>
      <c r="H18" s="91">
        <v>40616</v>
      </c>
      <c r="I18" s="184"/>
      <c r="J18" s="185">
        <v>1</v>
      </c>
      <c r="K18" s="122" t="s">
        <v>35</v>
      </c>
      <c r="L18" s="112">
        <v>12</v>
      </c>
      <c r="M18" s="181">
        <v>1</v>
      </c>
    </row>
    <row r="19" spans="1:15" s="113" customFormat="1" ht="21.75" customHeight="1">
      <c r="A19" s="85">
        <v>13</v>
      </c>
      <c r="B19" s="208" t="s">
        <v>55</v>
      </c>
      <c r="C19" s="209" t="s">
        <v>86</v>
      </c>
      <c r="D19" s="210" t="s">
        <v>87</v>
      </c>
      <c r="E19" s="211" t="s">
        <v>36</v>
      </c>
      <c r="F19" s="211" t="s">
        <v>56</v>
      </c>
      <c r="G19" s="211" t="s">
        <v>145</v>
      </c>
      <c r="H19" s="212">
        <v>39617</v>
      </c>
      <c r="I19" s="184"/>
      <c r="J19" s="185">
        <v>1</v>
      </c>
      <c r="K19" s="122" t="s">
        <v>35</v>
      </c>
      <c r="L19" s="112">
        <v>12</v>
      </c>
      <c r="M19" s="181">
        <v>1</v>
      </c>
      <c r="O19" s="80" t="s">
        <v>263</v>
      </c>
    </row>
    <row r="20" spans="1:15" ht="21.75" customHeight="1">
      <c r="A20" s="85"/>
      <c r="B20" s="114"/>
      <c r="C20" s="115"/>
      <c r="D20" s="116"/>
      <c r="E20" s="118"/>
      <c r="F20" s="118"/>
      <c r="G20" s="87"/>
      <c r="H20" s="119"/>
      <c r="I20" s="120"/>
      <c r="J20" s="185"/>
      <c r="K20" s="191"/>
      <c r="L20" s="112"/>
      <c r="M20" s="181"/>
    </row>
    <row r="21" spans="1:15" ht="21.75" customHeight="1">
      <c r="A21" s="268" t="s">
        <v>16</v>
      </c>
      <c r="B21" s="268"/>
      <c r="C21" s="268"/>
      <c r="D21" s="268"/>
      <c r="E21" s="268"/>
      <c r="F21" s="268"/>
      <c r="G21" s="268"/>
      <c r="H21" s="268"/>
      <c r="I21" s="268"/>
      <c r="J21" s="106">
        <v>13</v>
      </c>
      <c r="K21" s="106">
        <f>SUM(K7:K12)</f>
        <v>0</v>
      </c>
      <c r="L21" s="85"/>
      <c r="M21" s="106">
        <v>13</v>
      </c>
    </row>
    <row r="22" spans="1:15" ht="21.75" customHeight="1"/>
    <row r="23" spans="1:15" ht="21.75" customHeight="1">
      <c r="A23" s="275" t="s">
        <v>144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</row>
    <row r="24" spans="1:15" ht="21.75" customHeight="1">
      <c r="A24" s="275" t="s">
        <v>256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1:15" ht="21.75" customHeight="1"/>
    <row r="26" spans="1:15" ht="21.75" customHeight="1">
      <c r="I26" s="240"/>
      <c r="J26" s="240"/>
      <c r="K26" s="240"/>
      <c r="L26" s="240"/>
      <c r="M26" s="240"/>
    </row>
    <row r="27" spans="1:15" ht="21.75" customHeight="1"/>
    <row r="28" spans="1:15" ht="21.75" customHeight="1"/>
    <row r="29" spans="1:15" ht="21.75" customHeight="1"/>
    <row r="30" spans="1:15" ht="21.75" customHeight="1"/>
    <row r="31" spans="1:15" ht="21.75" customHeight="1"/>
    <row r="32" spans="1:15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</sheetData>
  <mergeCells count="17"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  <mergeCell ref="A21:I21"/>
    <mergeCell ref="G4:G6"/>
    <mergeCell ref="I4:I5"/>
    <mergeCell ref="F4:F6"/>
    <mergeCell ref="I26:M26"/>
    <mergeCell ref="A23:M23"/>
    <mergeCell ref="A24:M24"/>
  </mergeCells>
  <phoneticPr fontId="10" type="noConversion"/>
  <conditionalFormatting sqref="K14:K18 K2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1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39370078740157483" right="0.17" top="0.59055118110236227" bottom="0.39370078740157483" header="0.31496062992125984" footer="0.31496062992125984"/>
  <pageSetup paperSize="9" scale="80" firstPageNumber="13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10"/>
  <sheetViews>
    <sheetView workbookViewId="0">
      <selection activeCell="H13" sqref="H13"/>
    </sheetView>
  </sheetViews>
  <sheetFormatPr defaultRowHeight="21"/>
  <cols>
    <col min="1" max="1" width="6.375" style="68" customWidth="1"/>
    <col min="2" max="2" width="9.375" style="83" customWidth="1"/>
    <col min="3" max="3" width="6.25" style="83" customWidth="1"/>
    <col min="4" max="4" width="7.625" style="83" customWidth="1"/>
    <col min="5" max="5" width="10.625" style="83" customWidth="1"/>
    <col min="6" max="6" width="16.125" style="83" customWidth="1"/>
    <col min="7" max="7" width="26.625" style="83" customWidth="1"/>
    <col min="8" max="8" width="13.25" style="68" customWidth="1"/>
    <col min="9" max="9" width="14.375" style="68" customWidth="1"/>
    <col min="10" max="10" width="11" style="68" customWidth="1"/>
    <col min="11" max="11" width="12.75" style="68" customWidth="1"/>
    <col min="12" max="12" width="14" style="68" customWidth="1"/>
    <col min="13" max="13" width="10.75" style="68" customWidth="1"/>
    <col min="14" max="16384" width="9" style="68"/>
  </cols>
  <sheetData>
    <row r="1" spans="1:22" s="67" customFormat="1" ht="21.75" customHeight="1">
      <c r="A1" s="271" t="s">
        <v>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22" s="67" customFormat="1" ht="21.75" customHeight="1">
      <c r="D2" s="66" t="s">
        <v>7</v>
      </c>
      <c r="E2" s="271" t="str">
        <f>สรุประดับคณะ!C2</f>
        <v>เทคโนโลยีสื่อสารมวลชน</v>
      </c>
      <c r="F2" s="271"/>
      <c r="G2" s="271"/>
      <c r="I2" s="66" t="s">
        <v>8</v>
      </c>
      <c r="J2" s="66">
        <f>สรุประดับคณะ!O2</f>
        <v>2563</v>
      </c>
    </row>
    <row r="3" spans="1:22" ht="21.75" customHeight="1">
      <c r="A3" s="272" t="s">
        <v>182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22" ht="21.75" customHeight="1">
      <c r="A4" s="265" t="s">
        <v>0</v>
      </c>
      <c r="B4" s="254" t="s">
        <v>1</v>
      </c>
      <c r="C4" s="255"/>
      <c r="D4" s="256"/>
      <c r="E4" s="69"/>
      <c r="F4" s="265" t="s">
        <v>34</v>
      </c>
      <c r="G4" s="265" t="s">
        <v>18</v>
      </c>
      <c r="H4" s="263" t="s">
        <v>9</v>
      </c>
      <c r="I4" s="263" t="s">
        <v>10</v>
      </c>
      <c r="J4" s="269" t="s">
        <v>11</v>
      </c>
      <c r="K4" s="270"/>
      <c r="L4" s="263" t="s">
        <v>2</v>
      </c>
      <c r="M4" s="263" t="s">
        <v>3</v>
      </c>
    </row>
    <row r="5" spans="1:22" ht="21.75" customHeight="1">
      <c r="A5" s="266"/>
      <c r="B5" s="257"/>
      <c r="C5" s="258"/>
      <c r="D5" s="259"/>
      <c r="E5" s="70" t="s">
        <v>19</v>
      </c>
      <c r="F5" s="266"/>
      <c r="G5" s="266"/>
      <c r="H5" s="264"/>
      <c r="I5" s="264"/>
      <c r="J5" s="260" t="s">
        <v>12</v>
      </c>
      <c r="K5" s="262"/>
      <c r="L5" s="264"/>
      <c r="M5" s="264"/>
    </row>
    <row r="6" spans="1:22" ht="42">
      <c r="A6" s="267"/>
      <c r="B6" s="260"/>
      <c r="C6" s="261"/>
      <c r="D6" s="262"/>
      <c r="E6" s="71"/>
      <c r="F6" s="267"/>
      <c r="G6" s="267"/>
      <c r="H6" s="72" t="s">
        <v>13</v>
      </c>
      <c r="I6" s="72" t="s">
        <v>13</v>
      </c>
      <c r="J6" s="73" t="s">
        <v>14</v>
      </c>
      <c r="K6" s="74" t="s">
        <v>4</v>
      </c>
      <c r="L6" s="72" t="s">
        <v>5</v>
      </c>
      <c r="M6" s="72" t="s">
        <v>6</v>
      </c>
    </row>
    <row r="7" spans="1:22" ht="21.75" customHeight="1">
      <c r="A7" s="110"/>
      <c r="B7" s="131"/>
      <c r="C7" s="133"/>
      <c r="D7" s="132"/>
      <c r="E7" s="110"/>
      <c r="F7" s="110"/>
      <c r="G7" s="110"/>
      <c r="H7" s="110"/>
      <c r="I7" s="110"/>
      <c r="J7" s="110"/>
      <c r="K7" s="110"/>
      <c r="L7" s="110"/>
      <c r="M7" s="110"/>
    </row>
    <row r="8" spans="1:22" ht="21.75" customHeight="1">
      <c r="A8" s="268" t="s">
        <v>16</v>
      </c>
      <c r="B8" s="268"/>
      <c r="C8" s="268"/>
      <c r="D8" s="268"/>
      <c r="E8" s="268"/>
      <c r="F8" s="268"/>
      <c r="G8" s="268"/>
      <c r="H8" s="268"/>
      <c r="I8" s="268"/>
      <c r="J8" s="81">
        <f>SUM(J7:J7)</f>
        <v>0</v>
      </c>
      <c r="K8" s="81">
        <f>SUM(K7:K7)</f>
        <v>0</v>
      </c>
      <c r="L8" s="85"/>
      <c r="M8" s="81">
        <f>SUM(M7:M7)</f>
        <v>0</v>
      </c>
    </row>
    <row r="9" spans="1:22" ht="21.75" customHeight="1"/>
    <row r="10" spans="1:22" ht="21.75" customHeight="1">
      <c r="A10" s="253" t="s">
        <v>144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</row>
    <row r="11" spans="1:22" ht="21.75" customHeight="1">
      <c r="A11" s="253" t="s">
        <v>256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65"/>
    </row>
    <row r="12" spans="1:22" ht="21.75" customHeight="1"/>
    <row r="13" spans="1:22" ht="21.75" customHeight="1"/>
    <row r="14" spans="1:22" ht="21.75" customHeight="1"/>
    <row r="15" spans="1:22" ht="21.75" customHeight="1">
      <c r="I15" s="252"/>
      <c r="J15" s="252"/>
      <c r="K15" s="252"/>
      <c r="L15" s="252"/>
      <c r="M15" s="252"/>
    </row>
    <row r="16" spans="1:22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</sheetData>
  <mergeCells count="17">
    <mergeCell ref="A1:M1"/>
    <mergeCell ref="E2:G2"/>
    <mergeCell ref="A3:M3"/>
    <mergeCell ref="A4:A6"/>
    <mergeCell ref="B4:D6"/>
    <mergeCell ref="H4:H5"/>
    <mergeCell ref="M4:M5"/>
    <mergeCell ref="J5:K5"/>
    <mergeCell ref="J4:K4"/>
    <mergeCell ref="L4:L5"/>
    <mergeCell ref="A8:I8"/>
    <mergeCell ref="G4:G6"/>
    <mergeCell ref="I4:I5"/>
    <mergeCell ref="F4:F6"/>
    <mergeCell ref="I15:M15"/>
    <mergeCell ref="A10:V10"/>
    <mergeCell ref="A11:U11"/>
  </mergeCells>
  <phoneticPr fontId="10" type="noConversion"/>
  <pageMargins left="0.39370078740157483" right="0.39370078740157483" top="0.59055118110236227" bottom="0.39370078740157483" header="0.31496062992125984" footer="0.31496062992125984"/>
  <pageSetup paperSize="9" scale="80" firstPageNumber="13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ตัวบ่งชี้ 1.2+1.3</vt:lpstr>
      <vt:lpstr>สรุประดับคณะ</vt:lpstr>
      <vt:lpstr>อาจารย์ตรี 63</vt:lpstr>
      <vt:lpstr>อาจารย์โท63</vt:lpstr>
      <vt:lpstr>อาจารย์เอก 63</vt:lpstr>
      <vt:lpstr>ผศ.ตรี63</vt:lpstr>
      <vt:lpstr>ผศ.โท63</vt:lpstr>
      <vt:lpstr>ผศ.เอก63</vt:lpstr>
      <vt:lpstr>รศ.เอก 63</vt:lpstr>
      <vt:lpstr>ศ.เอก63</vt:lpstr>
      <vt:lpstr>อาจารย์ประจำหลักสูตร</vt:lpstr>
      <vt:lpstr>ผศ.โท63!Print_Area</vt:lpstr>
      <vt:lpstr>ผศ.เอก63!Print_Area</vt:lpstr>
      <vt:lpstr>อาจารย์ประจำหลักสูตร!Print_Area</vt:lpstr>
      <vt:lpstr>ผศ.ตรี63!Print_Titles</vt:lpstr>
      <vt:lpstr>ผศ.โท63!Print_Titles</vt:lpstr>
      <vt:lpstr>ผศ.เอก63!Print_Titles</vt:lpstr>
      <vt:lpstr>'รศ.เอก 63'!Print_Titles</vt:lpstr>
      <vt:lpstr>อาจารย์โท63!Print_Titles</vt:lpstr>
      <vt:lpstr>อาจารย์ประจำหลักสูตร!Print_Titles</vt:lpstr>
      <vt:lpstr>'อาจารย์เอก 63'!Print_Titles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admin</cp:lastModifiedBy>
  <cp:lastPrinted>2020-09-09T08:51:14Z</cp:lastPrinted>
  <dcterms:created xsi:type="dcterms:W3CDTF">2014-05-04T07:06:02Z</dcterms:created>
  <dcterms:modified xsi:type="dcterms:W3CDTF">2021-09-14T06:59:22Z</dcterms:modified>
</cp:coreProperties>
</file>